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\Finance 1819\"/>
    </mc:Choice>
  </mc:AlternateContent>
  <bookViews>
    <workbookView xWindow="480" yWindow="75" windowWidth="18195" windowHeight="11775"/>
  </bookViews>
  <sheets>
    <sheet name="2018-2019" sheetId="1" r:id="rId1"/>
    <sheet name="Sheet2" sheetId="2" r:id="rId2"/>
    <sheet name="Sheet3" sheetId="3" r:id="rId3"/>
  </sheets>
  <definedNames>
    <definedName name="_xlnm.Print_Area" localSheetId="0">'2018-2019'!$A$1:$N$29</definedName>
  </definedNames>
  <calcPr calcId="162913"/>
</workbook>
</file>

<file path=xl/calcChain.xml><?xml version="1.0" encoding="utf-8"?>
<calcChain xmlns="http://schemas.openxmlformats.org/spreadsheetml/2006/main">
  <c r="B26" i="1" l="1"/>
  <c r="M26" i="1" l="1"/>
  <c r="N18" i="1"/>
  <c r="N5" i="1"/>
  <c r="C7" i="1" l="1"/>
  <c r="D7" i="1"/>
  <c r="E7" i="1"/>
  <c r="G7" i="1"/>
  <c r="H7" i="1"/>
  <c r="I7" i="1"/>
  <c r="J7" i="1"/>
  <c r="K7" i="1"/>
  <c r="L7" i="1"/>
  <c r="M7" i="1"/>
  <c r="B7" i="1"/>
  <c r="N13" i="1" l="1"/>
  <c r="G11" i="1"/>
  <c r="F11" i="1"/>
  <c r="E11" i="1"/>
  <c r="D11" i="1"/>
  <c r="C11" i="1"/>
  <c r="B11" i="1"/>
  <c r="B21" i="1"/>
  <c r="C21" i="1"/>
  <c r="D21" i="1"/>
  <c r="E21" i="1"/>
  <c r="F21" i="1"/>
  <c r="G21" i="1"/>
  <c r="N7" i="1" l="1"/>
  <c r="N9" i="1" l="1"/>
  <c r="N17" i="1"/>
  <c r="N19" i="1"/>
  <c r="N16" i="1"/>
  <c r="H21" i="1"/>
  <c r="I21" i="1"/>
  <c r="J21" i="1"/>
  <c r="K21" i="1"/>
  <c r="L21" i="1"/>
  <c r="M21" i="1"/>
  <c r="F22" i="1"/>
  <c r="F26" i="1" s="1"/>
  <c r="E22" i="1"/>
  <c r="E26" i="1" s="1"/>
  <c r="D22" i="1"/>
  <c r="D26" i="1" s="1"/>
  <c r="C22" i="1"/>
  <c r="C26" i="1" s="1"/>
  <c r="B22" i="1"/>
  <c r="H22" i="1"/>
  <c r="I22" i="1"/>
  <c r="J22" i="1"/>
  <c r="K22" i="1"/>
  <c r="L22" i="1"/>
  <c r="L26" i="1" s="1"/>
  <c r="M22" i="1"/>
  <c r="G22" i="1"/>
  <c r="G26" i="1" s="1"/>
  <c r="I11" i="1"/>
  <c r="J11" i="1"/>
  <c r="J26" i="1" s="1"/>
  <c r="K11" i="1"/>
  <c r="L11" i="1"/>
  <c r="M11" i="1"/>
  <c r="H11" i="1"/>
  <c r="K26" i="1" l="1"/>
  <c r="I26" i="1"/>
  <c r="H26" i="1"/>
  <c r="N24" i="1"/>
  <c r="N22" i="1"/>
  <c r="N11" i="1"/>
  <c r="N21" i="1"/>
  <c r="N26" i="1" l="1"/>
</calcChain>
</file>

<file path=xl/sharedStrings.xml><?xml version="1.0" encoding="utf-8"?>
<sst xmlns="http://schemas.openxmlformats.org/spreadsheetml/2006/main" count="23" uniqueCount="21">
  <si>
    <t>Income</t>
  </si>
  <si>
    <t>Totals</t>
  </si>
  <si>
    <t>Expenditure</t>
  </si>
  <si>
    <t>Overtime</t>
  </si>
  <si>
    <t>Food/beverages</t>
  </si>
  <si>
    <t>Equipment</t>
  </si>
  <si>
    <t>Monthly Budget for Income</t>
  </si>
  <si>
    <t>Children</t>
  </si>
  <si>
    <t xml:space="preserve"> </t>
  </si>
  <si>
    <t>Staff Costs  (Times 07.15 - 09.00)</t>
  </si>
  <si>
    <t>Yearly Total</t>
  </si>
  <si>
    <t>Net Profit or  Loss</t>
  </si>
  <si>
    <t>Days in the month</t>
  </si>
  <si>
    <r>
      <t xml:space="preserve">Expenditure total </t>
    </r>
    <r>
      <rPr>
        <b/>
        <sz val="10"/>
        <color rgb="FFFF0000"/>
        <rFont val="Calibri"/>
        <family val="2"/>
        <scheme val="minor"/>
      </rPr>
      <t>excluding</t>
    </r>
    <r>
      <rPr>
        <sz val="10"/>
        <color theme="1"/>
        <rFont val="Calibri"/>
        <family val="2"/>
        <scheme val="minor"/>
      </rPr>
      <t xml:space="preserve"> staff costs</t>
    </r>
  </si>
  <si>
    <r>
      <t>Expenditure total</t>
    </r>
    <r>
      <rPr>
        <b/>
        <sz val="10"/>
        <color rgb="FFFF0000"/>
        <rFont val="Calibri"/>
        <family val="2"/>
        <scheme val="minor"/>
      </rPr>
      <t xml:space="preserve"> Including</t>
    </r>
    <r>
      <rPr>
        <sz val="10"/>
        <color theme="1"/>
        <rFont val="Calibri"/>
        <family val="2"/>
        <scheme val="minor"/>
      </rPr>
      <t xml:space="preserve"> Staff Costs</t>
    </r>
  </si>
  <si>
    <t>Prepared By L Dean/S Woodhead</t>
  </si>
  <si>
    <t>Monthly Budget for Expenditure Including Staff Costs</t>
  </si>
  <si>
    <t>No Children attending each month</t>
  </si>
  <si>
    <t>Average No Per day</t>
  </si>
  <si>
    <t>April 2017 - March 2018</t>
  </si>
  <si>
    <t>Breakfast Club Spreadsheet  April 2018 - 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</si>
</sst>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0" xfId="0" applyFont="1" applyBorder="1"/>
    <xf numFmtId="44" fontId="2" fillId="0" borderId="1" xfId="0" applyNumberFormat="1" applyFont="1" applyBorder="1"/>
    <xf numFmtId="44" fontId="2" fillId="0" borderId="10" xfId="0" applyNumberFormat="1" applyFont="1" applyBorder="1"/>
    <xf numFmtId="44" fontId="2" fillId="0" borderId="2" xfId="0" applyNumberFormat="1" applyFont="1" applyBorder="1"/>
    <xf numFmtId="44" fontId="2" fillId="0" borderId="11" xfId="0" applyNumberFormat="1" applyFont="1" applyBorder="1"/>
    <xf numFmtId="0" fontId="2" fillId="0" borderId="2" xfId="0" applyFont="1" applyBorder="1"/>
    <xf numFmtId="44" fontId="2" fillId="0" borderId="5" xfId="0" applyNumberFormat="1" applyFont="1" applyBorder="1"/>
    <xf numFmtId="44" fontId="3" fillId="0" borderId="5" xfId="0" applyNumberFormat="1" applyFont="1" applyBorder="1"/>
    <xf numFmtId="44" fontId="3" fillId="0" borderId="9" xfId="0" applyNumberFormat="1" applyFont="1" applyBorder="1"/>
    <xf numFmtId="44" fontId="3" fillId="0" borderId="6" xfId="0" applyNumberFormat="1" applyFont="1" applyBorder="1"/>
    <xf numFmtId="44" fontId="2" fillId="0" borderId="7" xfId="0" applyNumberFormat="1" applyFont="1" applyBorder="1"/>
    <xf numFmtId="44" fontId="2" fillId="0" borderId="8" xfId="0" applyNumberFormat="1" applyFont="1" applyBorder="1"/>
    <xf numFmtId="0" fontId="3" fillId="0" borderId="7" xfId="0" applyFont="1" applyBorder="1"/>
    <xf numFmtId="44" fontId="2" fillId="0" borderId="9" xfId="0" applyNumberFormat="1" applyFont="1" applyBorder="1"/>
    <xf numFmtId="44" fontId="2" fillId="0" borderId="3" xfId="0" applyNumberFormat="1" applyFont="1" applyBorder="1"/>
    <xf numFmtId="44" fontId="2" fillId="0" borderId="12" xfId="0" applyNumberFormat="1" applyFont="1" applyBorder="1"/>
    <xf numFmtId="0" fontId="3" fillId="0" borderId="3" xfId="0" applyFont="1" applyBorder="1"/>
    <xf numFmtId="0" fontId="3" fillId="0" borderId="1" xfId="0" applyFont="1" applyBorder="1"/>
    <xf numFmtId="0" fontId="2" fillId="0" borderId="7" xfId="0" applyFont="1" applyBorder="1"/>
    <xf numFmtId="0" fontId="2" fillId="0" borderId="8" xfId="0" applyFont="1" applyBorder="1"/>
    <xf numFmtId="44" fontId="4" fillId="0" borderId="5" xfId="0" applyNumberFormat="1" applyFont="1" applyBorder="1"/>
    <xf numFmtId="0" fontId="2" fillId="0" borderId="3" xfId="0" applyFont="1" applyBorder="1"/>
    <xf numFmtId="0" fontId="2" fillId="0" borderId="12" xfId="0" applyFont="1" applyBorder="1"/>
    <xf numFmtId="0" fontId="3" fillId="0" borderId="1" xfId="0" applyFont="1" applyFill="1" applyBorder="1"/>
    <xf numFmtId="0" fontId="3" fillId="0" borderId="4" xfId="0" applyFont="1" applyBorder="1"/>
    <xf numFmtId="0" fontId="2" fillId="0" borderId="4" xfId="0" applyFont="1" applyBorder="1"/>
    <xf numFmtId="44" fontId="3" fillId="0" borderId="1" xfId="0" applyNumberFormat="1" applyFont="1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44" fontId="6" fillId="0" borderId="6" xfId="0" applyNumberFormat="1" applyFont="1" applyBorder="1"/>
    <xf numFmtId="44" fontId="3" fillId="0" borderId="2" xfId="0" applyNumberFormat="1" applyFont="1" applyBorder="1"/>
    <xf numFmtId="0" fontId="2" fillId="0" borderId="13" xfId="0" applyFont="1" applyBorder="1"/>
    <xf numFmtId="44" fontId="2" fillId="0" borderId="14" xfId="0" applyNumberFormat="1" applyFont="1" applyBorder="1"/>
    <xf numFmtId="44" fontId="2" fillId="0" borderId="15" xfId="0" applyNumberFormat="1" applyFont="1" applyBorder="1"/>
    <xf numFmtId="44" fontId="3" fillId="0" borderId="16" xfId="0" applyNumberFormat="1" applyFont="1" applyBorder="1"/>
    <xf numFmtId="0" fontId="2" fillId="0" borderId="17" xfId="0" applyFont="1" applyBorder="1"/>
    <xf numFmtId="44" fontId="2" fillId="0" borderId="17" xfId="0" applyNumberFormat="1" applyFont="1" applyBorder="1"/>
    <xf numFmtId="44" fontId="3" fillId="0" borderId="17" xfId="0" applyNumberFormat="1" applyFont="1" applyBorder="1"/>
    <xf numFmtId="17" fontId="3" fillId="0" borderId="1" xfId="0" applyNumberFormat="1" applyFont="1" applyBorder="1"/>
    <xf numFmtId="17" fontId="3" fillId="0" borderId="10" xfId="0" applyNumberFormat="1" applyFont="1" applyBorder="1"/>
    <xf numFmtId="0" fontId="3" fillId="0" borderId="4" xfId="0" applyFont="1" applyBorder="1" applyAlignment="1">
      <alignment wrapText="1"/>
    </xf>
    <xf numFmtId="164" fontId="2" fillId="0" borderId="1" xfId="0" applyNumberFormat="1" applyFont="1" applyBorder="1" applyAlignment="1">
      <alignment horizontal="left"/>
    </xf>
    <xf numFmtId="44" fontId="7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Normal="100" workbookViewId="0">
      <selection activeCell="L7" sqref="L7"/>
    </sheetView>
  </sheetViews>
  <sheetFormatPr defaultColWidth="11.7109375" defaultRowHeight="15" x14ac:dyDescent="0.25"/>
  <cols>
    <col min="1" max="1" width="31.7109375" customWidth="1"/>
    <col min="2" max="2" width="8.5703125" customWidth="1"/>
    <col min="3" max="3" width="9.85546875" customWidth="1"/>
    <col min="4" max="4" width="9.140625" customWidth="1"/>
    <col min="5" max="5" width="8.5703125" customWidth="1"/>
    <col min="6" max="6" width="8.7109375" customWidth="1"/>
    <col min="7" max="7" width="9.85546875" bestFit="1" customWidth="1"/>
    <col min="8" max="8" width="10.42578125" customWidth="1"/>
    <col min="9" max="9" width="9.42578125" bestFit="1" customWidth="1"/>
    <col min="10" max="10" width="9.140625" bestFit="1" customWidth="1"/>
    <col min="11" max="13" width="8.5703125" bestFit="1" customWidth="1"/>
    <col min="14" max="14" width="10.140625" bestFit="1" customWidth="1"/>
  </cols>
  <sheetData>
    <row r="1" spans="1:14" ht="18.75" x14ac:dyDescent="0.3">
      <c r="A1" s="1" t="s">
        <v>20</v>
      </c>
      <c r="B1" s="1"/>
      <c r="C1" s="1"/>
    </row>
    <row r="2" spans="1:14" ht="18.75" x14ac:dyDescent="0.3">
      <c r="A2" s="1"/>
      <c r="B2" s="1"/>
      <c r="C2" s="1"/>
    </row>
    <row r="4" spans="1:14" ht="15.75" x14ac:dyDescent="0.25">
      <c r="A4" s="30" t="s">
        <v>19</v>
      </c>
      <c r="B4" s="42">
        <v>43191</v>
      </c>
      <c r="C4" s="42">
        <v>43221</v>
      </c>
      <c r="D4" s="42">
        <v>43252</v>
      </c>
      <c r="E4" s="42">
        <v>43282</v>
      </c>
      <c r="F4" s="42">
        <v>43313</v>
      </c>
      <c r="G4" s="42">
        <v>43344</v>
      </c>
      <c r="H4" s="42">
        <v>43374</v>
      </c>
      <c r="I4" s="42">
        <v>43405</v>
      </c>
      <c r="J4" s="42">
        <v>43435</v>
      </c>
      <c r="K4" s="42">
        <v>43466</v>
      </c>
      <c r="L4" s="42">
        <v>43497</v>
      </c>
      <c r="M4" s="43">
        <v>43525</v>
      </c>
      <c r="N4" s="26" t="s">
        <v>10</v>
      </c>
    </row>
    <row r="5" spans="1:14" x14ac:dyDescent="0.25">
      <c r="A5" s="2" t="s">
        <v>12</v>
      </c>
      <c r="B5" s="31">
        <v>9</v>
      </c>
      <c r="C5" s="31">
        <v>19</v>
      </c>
      <c r="D5" s="31">
        <v>20</v>
      </c>
      <c r="E5" s="31">
        <v>15</v>
      </c>
      <c r="F5" s="31">
        <v>0</v>
      </c>
      <c r="G5" s="31">
        <v>17</v>
      </c>
      <c r="H5" s="31">
        <v>20</v>
      </c>
      <c r="I5" s="31">
        <v>20</v>
      </c>
      <c r="J5" s="31">
        <v>17</v>
      </c>
      <c r="K5" s="31">
        <v>21</v>
      </c>
      <c r="L5" s="31">
        <v>15</v>
      </c>
      <c r="M5" s="32">
        <v>20</v>
      </c>
      <c r="N5" s="31">
        <f>SUM(B5:M5)</f>
        <v>193</v>
      </c>
    </row>
    <row r="6" spans="1:14" x14ac:dyDescent="0.25">
      <c r="A6" s="2" t="s">
        <v>17</v>
      </c>
      <c r="B6" s="31">
        <v>92</v>
      </c>
      <c r="C6" s="31">
        <v>192</v>
      </c>
      <c r="D6" s="31">
        <v>194</v>
      </c>
      <c r="E6" s="31">
        <v>140</v>
      </c>
      <c r="F6" s="31">
        <v>0</v>
      </c>
      <c r="G6" s="31">
        <v>155</v>
      </c>
      <c r="H6" s="31">
        <v>168</v>
      </c>
      <c r="I6" s="31">
        <v>188</v>
      </c>
      <c r="J6" s="31">
        <v>118</v>
      </c>
      <c r="K6" s="31">
        <v>192</v>
      </c>
      <c r="L6" s="31">
        <v>152</v>
      </c>
      <c r="M6" s="32">
        <v>0</v>
      </c>
      <c r="N6" s="31">
        <v>0</v>
      </c>
    </row>
    <row r="7" spans="1:14" x14ac:dyDescent="0.25">
      <c r="A7" s="2" t="s">
        <v>18</v>
      </c>
      <c r="B7" s="45">
        <f>B6/B5</f>
        <v>10.222222222222221</v>
      </c>
      <c r="C7" s="45">
        <f t="shared" ref="C7:M7" si="0">C6/C5</f>
        <v>10.105263157894736</v>
      </c>
      <c r="D7" s="45">
        <f t="shared" si="0"/>
        <v>9.6999999999999993</v>
      </c>
      <c r="E7" s="45">
        <f t="shared" si="0"/>
        <v>9.3333333333333339</v>
      </c>
      <c r="F7" s="45">
        <v>0</v>
      </c>
      <c r="G7" s="45">
        <f t="shared" si="0"/>
        <v>9.117647058823529</v>
      </c>
      <c r="H7" s="45">
        <f t="shared" si="0"/>
        <v>8.4</v>
      </c>
      <c r="I7" s="45">
        <f t="shared" si="0"/>
        <v>9.4</v>
      </c>
      <c r="J7" s="45">
        <f t="shared" si="0"/>
        <v>6.9411764705882355</v>
      </c>
      <c r="K7" s="45">
        <f t="shared" si="0"/>
        <v>9.1428571428571423</v>
      </c>
      <c r="L7" s="45">
        <f t="shared" si="0"/>
        <v>10.133333333333333</v>
      </c>
      <c r="M7" s="45">
        <f t="shared" si="0"/>
        <v>0</v>
      </c>
      <c r="N7" s="45">
        <f t="shared" ref="N7" si="1">(N6/N5)</f>
        <v>0</v>
      </c>
    </row>
    <row r="8" spans="1:14" ht="15.75" x14ac:dyDescent="0.25">
      <c r="A8" s="30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2"/>
    </row>
    <row r="9" spans="1:14" x14ac:dyDescent="0.25">
      <c r="A9" s="2" t="s">
        <v>7</v>
      </c>
      <c r="B9" s="4">
        <v>45.5</v>
      </c>
      <c r="C9" s="4">
        <v>594.5</v>
      </c>
      <c r="D9" s="4">
        <v>361.5</v>
      </c>
      <c r="E9" s="4">
        <v>640.5</v>
      </c>
      <c r="F9" s="4">
        <v>0</v>
      </c>
      <c r="G9" s="4">
        <v>244.5</v>
      </c>
      <c r="H9" s="4">
        <v>519.25</v>
      </c>
      <c r="I9" s="4">
        <v>484.75</v>
      </c>
      <c r="J9" s="4">
        <v>503.25</v>
      </c>
      <c r="K9" s="4">
        <v>490.25</v>
      </c>
      <c r="L9" s="4">
        <v>378.75</v>
      </c>
      <c r="M9" s="5">
        <v>0</v>
      </c>
      <c r="N9" s="4">
        <f>SUM(B9:M9)</f>
        <v>4262.75</v>
      </c>
    </row>
    <row r="10" spans="1:14" ht="15.75" thickBot="1" x14ac:dyDescent="0.3">
      <c r="A10" s="8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  <c r="N10" s="8"/>
    </row>
    <row r="11" spans="1:14" ht="15.75" thickBot="1" x14ac:dyDescent="0.3">
      <c r="A11" s="27" t="s">
        <v>1</v>
      </c>
      <c r="B11" s="9">
        <f t="shared" ref="B11:H11" si="2">SUM(B9:B10)</f>
        <v>45.5</v>
      </c>
      <c r="C11" s="9">
        <f t="shared" si="2"/>
        <v>594.5</v>
      </c>
      <c r="D11" s="9">
        <f t="shared" si="2"/>
        <v>361.5</v>
      </c>
      <c r="E11" s="9">
        <f t="shared" si="2"/>
        <v>640.5</v>
      </c>
      <c r="F11" s="9">
        <f t="shared" si="2"/>
        <v>0</v>
      </c>
      <c r="G11" s="10">
        <f t="shared" si="2"/>
        <v>244.5</v>
      </c>
      <c r="H11" s="10">
        <f t="shared" si="2"/>
        <v>519.25</v>
      </c>
      <c r="I11" s="10">
        <f t="shared" ref="I11:M11" si="3">SUM(I9:I10)</f>
        <v>484.75</v>
      </c>
      <c r="J11" s="10">
        <f t="shared" si="3"/>
        <v>503.25</v>
      </c>
      <c r="K11" s="10">
        <f t="shared" si="3"/>
        <v>490.25</v>
      </c>
      <c r="L11" s="10">
        <f t="shared" si="3"/>
        <v>378.75</v>
      </c>
      <c r="M11" s="11">
        <f t="shared" si="3"/>
        <v>0</v>
      </c>
      <c r="N11" s="12">
        <f>SUM(B11:M11)</f>
        <v>4262.75</v>
      </c>
    </row>
    <row r="12" spans="1:14" ht="15.75" thickBot="1" x14ac:dyDescent="0.3">
      <c r="A12" s="21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/>
      <c r="N12" s="15"/>
    </row>
    <row r="13" spans="1:14" ht="15.75" thickBot="1" x14ac:dyDescent="0.3">
      <c r="A13" s="28" t="s">
        <v>6</v>
      </c>
      <c r="B13" s="9">
        <v>276</v>
      </c>
      <c r="C13" s="9">
        <v>276</v>
      </c>
      <c r="D13" s="9">
        <v>276</v>
      </c>
      <c r="E13" s="9">
        <v>276</v>
      </c>
      <c r="F13" s="9">
        <v>0</v>
      </c>
      <c r="G13" s="9">
        <v>276</v>
      </c>
      <c r="H13" s="9">
        <v>276</v>
      </c>
      <c r="I13" s="9">
        <v>276</v>
      </c>
      <c r="J13" s="9">
        <v>276</v>
      </c>
      <c r="K13" s="9">
        <v>280</v>
      </c>
      <c r="L13" s="9">
        <v>276</v>
      </c>
      <c r="M13" s="16">
        <v>276</v>
      </c>
      <c r="N13" s="12">
        <f>SUM(B13:M13)</f>
        <v>3040</v>
      </c>
    </row>
    <row r="14" spans="1:14" x14ac:dyDescent="0.25">
      <c r="A14" s="24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  <c r="N14" s="19"/>
    </row>
    <row r="15" spans="1:14" ht="15.75" x14ac:dyDescent="0.25">
      <c r="A15" s="30" t="s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5"/>
      <c r="N15" s="20"/>
    </row>
    <row r="16" spans="1:14" x14ac:dyDescent="0.25">
      <c r="A16" s="2" t="s">
        <v>9</v>
      </c>
      <c r="B16" s="4">
        <v>354</v>
      </c>
      <c r="C16" s="4">
        <v>455.38</v>
      </c>
      <c r="D16" s="4">
        <v>372</v>
      </c>
      <c r="E16" s="4">
        <v>371.89</v>
      </c>
      <c r="F16" s="4">
        <v>371.89</v>
      </c>
      <c r="G16" s="4">
        <v>372</v>
      </c>
      <c r="H16" s="4">
        <v>378</v>
      </c>
      <c r="I16" s="4">
        <v>372</v>
      </c>
      <c r="J16" s="4">
        <v>399</v>
      </c>
      <c r="K16" s="4">
        <v>372</v>
      </c>
      <c r="L16" s="4">
        <v>372</v>
      </c>
      <c r="M16" s="5">
        <v>0</v>
      </c>
      <c r="N16" s="29">
        <f>SUM(B16:M16)</f>
        <v>4190.16</v>
      </c>
    </row>
    <row r="17" spans="1:15" x14ac:dyDescent="0.25">
      <c r="A17" s="2" t="s">
        <v>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5"/>
      <c r="N17" s="29">
        <f t="shared" ref="N17:N19" si="4">SUM(B17:M17)</f>
        <v>0</v>
      </c>
    </row>
    <row r="18" spans="1:15" x14ac:dyDescent="0.25">
      <c r="A18" s="2" t="s">
        <v>4</v>
      </c>
      <c r="B18" s="4">
        <v>0</v>
      </c>
      <c r="C18" s="4">
        <v>16.89</v>
      </c>
      <c r="D18" s="4">
        <v>0</v>
      </c>
      <c r="E18" s="4">
        <v>14.08</v>
      </c>
      <c r="F18" s="4">
        <v>0</v>
      </c>
      <c r="G18" s="4">
        <v>0</v>
      </c>
      <c r="H18" s="4">
        <v>24.91</v>
      </c>
      <c r="I18" s="4">
        <v>0</v>
      </c>
      <c r="J18" s="4">
        <v>30.23</v>
      </c>
      <c r="K18" s="4">
        <v>0</v>
      </c>
      <c r="L18" s="4">
        <v>31.83</v>
      </c>
      <c r="M18" s="5">
        <v>0</v>
      </c>
      <c r="N18" s="29">
        <f t="shared" si="4"/>
        <v>117.94</v>
      </c>
      <c r="O18" t="s">
        <v>8</v>
      </c>
    </row>
    <row r="19" spans="1:15" x14ac:dyDescent="0.25">
      <c r="A19" s="8" t="s">
        <v>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  <c r="N19" s="34">
        <f t="shared" si="4"/>
        <v>0</v>
      </c>
    </row>
    <row r="20" spans="1:15" ht="15.75" thickBot="1" x14ac:dyDescent="0.3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1"/>
    </row>
    <row r="21" spans="1:15" ht="15.75" thickBot="1" x14ac:dyDescent="0.3">
      <c r="A21" s="35" t="s">
        <v>13</v>
      </c>
      <c r="B21" s="36">
        <f t="shared" ref="B21" si="5">SUM(B17:B19)</f>
        <v>0</v>
      </c>
      <c r="C21" s="36">
        <f t="shared" ref="C21" si="6">SUM(C17:C19)</f>
        <v>16.89</v>
      </c>
      <c r="D21" s="36">
        <f t="shared" ref="D21" si="7">SUM(D17:D19)</f>
        <v>0</v>
      </c>
      <c r="E21" s="36">
        <f t="shared" ref="E21" si="8">SUM(E17:E19)</f>
        <v>14.08</v>
      </c>
      <c r="F21" s="36">
        <f t="shared" ref="F21" si="9">SUM(F17:F19)</f>
        <v>0</v>
      </c>
      <c r="G21" s="36">
        <f t="shared" ref="G21" si="10">SUM(G17:G19)</f>
        <v>0</v>
      </c>
      <c r="H21" s="36">
        <f t="shared" ref="H21:M21" si="11">SUM(H17:H19)</f>
        <v>24.91</v>
      </c>
      <c r="I21" s="36">
        <f t="shared" si="11"/>
        <v>0</v>
      </c>
      <c r="J21" s="36">
        <f t="shared" si="11"/>
        <v>30.23</v>
      </c>
      <c r="K21" s="36">
        <f t="shared" si="11"/>
        <v>0</v>
      </c>
      <c r="L21" s="36">
        <f t="shared" si="11"/>
        <v>31.83</v>
      </c>
      <c r="M21" s="37">
        <f t="shared" si="11"/>
        <v>0</v>
      </c>
      <c r="N21" s="38">
        <f>SUM(B21:M21)</f>
        <v>117.94</v>
      </c>
    </row>
    <row r="22" spans="1:15" ht="15.75" thickBot="1" x14ac:dyDescent="0.3">
      <c r="A22" s="28" t="s">
        <v>14</v>
      </c>
      <c r="B22" s="9">
        <f t="shared" ref="B22:M22" si="12">SUM(B16:B19)</f>
        <v>354</v>
      </c>
      <c r="C22" s="9">
        <f t="shared" si="12"/>
        <v>472.27</v>
      </c>
      <c r="D22" s="9">
        <f t="shared" si="12"/>
        <v>372</v>
      </c>
      <c r="E22" s="9">
        <f t="shared" si="12"/>
        <v>385.96999999999997</v>
      </c>
      <c r="F22" s="9">
        <f t="shared" si="12"/>
        <v>371.89</v>
      </c>
      <c r="G22" s="9">
        <f t="shared" si="12"/>
        <v>372</v>
      </c>
      <c r="H22" s="9">
        <f t="shared" si="12"/>
        <v>402.91</v>
      </c>
      <c r="I22" s="9">
        <f t="shared" si="12"/>
        <v>372</v>
      </c>
      <c r="J22" s="9">
        <f t="shared" si="12"/>
        <v>429.23</v>
      </c>
      <c r="K22" s="9">
        <f t="shared" si="12"/>
        <v>372</v>
      </c>
      <c r="L22" s="9">
        <f t="shared" si="12"/>
        <v>403.83</v>
      </c>
      <c r="M22" s="16">
        <f t="shared" si="12"/>
        <v>0</v>
      </c>
      <c r="N22" s="12">
        <f>SUM(B22:M22)</f>
        <v>4308.1000000000004</v>
      </c>
    </row>
    <row r="23" spans="1:15" ht="15.75" thickBot="1" x14ac:dyDescent="0.3">
      <c r="A23" s="21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4"/>
      <c r="N23" s="15"/>
    </row>
    <row r="24" spans="1:15" ht="27" thickBot="1" x14ac:dyDescent="0.3">
      <c r="A24" s="44" t="s">
        <v>16</v>
      </c>
      <c r="B24" s="9">
        <v>417.83</v>
      </c>
      <c r="C24" s="9">
        <v>417.83</v>
      </c>
      <c r="D24" s="9">
        <v>417.83</v>
      </c>
      <c r="E24" s="9">
        <v>417.83</v>
      </c>
      <c r="F24" s="9">
        <v>417.83</v>
      </c>
      <c r="G24" s="9">
        <v>417.83</v>
      </c>
      <c r="H24" s="9">
        <v>417.83</v>
      </c>
      <c r="I24" s="9">
        <v>417.83</v>
      </c>
      <c r="J24" s="9">
        <v>417.83</v>
      </c>
      <c r="K24" s="9">
        <v>417.83</v>
      </c>
      <c r="L24" s="9">
        <v>417.83</v>
      </c>
      <c r="M24" s="16">
        <v>417.83</v>
      </c>
      <c r="N24" s="12">
        <f>SUM(B24:M24)</f>
        <v>5013.96</v>
      </c>
    </row>
    <row r="25" spans="1:15" ht="15.75" thickBot="1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2"/>
      <c r="N25" s="15"/>
    </row>
    <row r="26" spans="1:15" ht="15.75" thickBot="1" x14ac:dyDescent="0.3">
      <c r="A26" s="28" t="s">
        <v>11</v>
      </c>
      <c r="B26" s="23">
        <f>SUM(B11-B22)</f>
        <v>-308.5</v>
      </c>
      <c r="C26" s="46">
        <f>SUM(C11-C22)</f>
        <v>122.23000000000002</v>
      </c>
      <c r="D26" s="23">
        <f t="shared" ref="D26:M26" si="13">SUM(D11-D22)</f>
        <v>-10.5</v>
      </c>
      <c r="E26" s="23">
        <f t="shared" si="13"/>
        <v>254.53000000000003</v>
      </c>
      <c r="F26" s="23">
        <f t="shared" si="13"/>
        <v>-371.89</v>
      </c>
      <c r="G26" s="23">
        <f t="shared" si="13"/>
        <v>-127.5</v>
      </c>
      <c r="H26" s="23">
        <f t="shared" si="13"/>
        <v>116.33999999999997</v>
      </c>
      <c r="I26" s="23">
        <f t="shared" si="13"/>
        <v>112.75</v>
      </c>
      <c r="J26" s="23">
        <f t="shared" si="13"/>
        <v>74.019999999999982</v>
      </c>
      <c r="K26" s="23">
        <f t="shared" si="13"/>
        <v>118.25</v>
      </c>
      <c r="L26" s="23">
        <f t="shared" si="13"/>
        <v>-25.079999999999984</v>
      </c>
      <c r="M26" s="23">
        <f t="shared" si="13"/>
        <v>0</v>
      </c>
      <c r="N26" s="33">
        <f>SUM(B26:M26)</f>
        <v>-45.349999999999966</v>
      </c>
    </row>
    <row r="27" spans="1:15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5"/>
      <c r="N27" s="19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3"/>
      <c r="N28" s="20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3"/>
      <c r="N29" s="2"/>
    </row>
    <row r="32" spans="1:15" x14ac:dyDescent="0.25">
      <c r="A32" t="s">
        <v>15</v>
      </c>
    </row>
    <row r="33" spans="8:9" x14ac:dyDescent="0.25">
      <c r="H33" t="s">
        <v>8</v>
      </c>
    </row>
    <row r="34" spans="8:9" x14ac:dyDescent="0.25">
      <c r="I34" t="s">
        <v>8</v>
      </c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Footer>&amp;LPrepared by L Dean/S Woodhead&amp;C&amp;P&amp;R&amp;D</oddFooter>
  </headerFooter>
  <ignoredErrors>
    <ignoredError sqref="G21:H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2018-2019</vt:lpstr>
      <vt:lpstr>Sheet2</vt:lpstr>
      <vt:lpstr>Sheet3</vt:lpstr>
      <vt:lpstr>'2018-2019'!Print_Area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Dean</dc:creator>
  <cp:lastModifiedBy>Susan WOODHEAD</cp:lastModifiedBy>
  <cp:lastPrinted>2018-09-13T15:13:43Z</cp:lastPrinted>
  <dcterms:created xsi:type="dcterms:W3CDTF">2015-11-24T10:46:09Z</dcterms:created>
  <dcterms:modified xsi:type="dcterms:W3CDTF">2019-03-19T09:47:40Z</dcterms:modified>
</cp:coreProperties>
</file>