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Finance\Finance 1920\Budget 1920\"/>
    </mc:Choice>
  </mc:AlternateContent>
  <bookViews>
    <workbookView xWindow="0" yWindow="0" windowWidth="19200" windowHeight="1081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3" i="1" l="1"/>
  <c r="I183" i="1" s="1"/>
  <c r="A182" i="1"/>
  <c r="H176" i="1"/>
  <c r="I177" i="1" s="1"/>
  <c r="E173" i="1"/>
  <c r="A173" i="1"/>
  <c r="E171" i="1"/>
  <c r="A171" i="1"/>
  <c r="E170" i="1"/>
  <c r="A170" i="1"/>
  <c r="E169" i="1"/>
  <c r="E168" i="1"/>
  <c r="A168" i="1"/>
  <c r="E167" i="1"/>
  <c r="A167" i="1"/>
  <c r="B161" i="1"/>
  <c r="A161" i="1"/>
  <c r="A160" i="1"/>
  <c r="B159" i="1"/>
  <c r="A158" i="1"/>
  <c r="I157" i="1"/>
  <c r="A157" i="1"/>
  <c r="B156" i="1"/>
  <c r="A156" i="1"/>
  <c r="I155" i="1"/>
  <c r="A155" i="1"/>
  <c r="A154" i="1"/>
  <c r="I153" i="1"/>
  <c r="H153" i="1"/>
  <c r="B153" i="1"/>
  <c r="A153" i="1"/>
  <c r="D152" i="1"/>
  <c r="B152" i="1"/>
  <c r="A152" i="1"/>
  <c r="B151" i="1"/>
  <c r="A151" i="1"/>
  <c r="D150" i="1"/>
  <c r="A150" i="1"/>
  <c r="B149" i="1"/>
  <c r="A149" i="1"/>
  <c r="A146" i="1"/>
  <c r="A143" i="1"/>
  <c r="E141" i="1"/>
  <c r="I140" i="1"/>
  <c r="H140" i="1"/>
  <c r="E140" i="1"/>
  <c r="B140" i="1"/>
  <c r="I139" i="1"/>
  <c r="H139" i="1"/>
  <c r="E139" i="1"/>
  <c r="B139" i="1"/>
  <c r="I138" i="1"/>
  <c r="H138" i="1"/>
  <c r="E138" i="1"/>
  <c r="B138" i="1"/>
  <c r="I137" i="1"/>
  <c r="H137" i="1"/>
  <c r="E137" i="1"/>
  <c r="B137" i="1"/>
  <c r="I136" i="1"/>
  <c r="H136" i="1"/>
  <c r="E136" i="1"/>
  <c r="B136" i="1"/>
  <c r="I135" i="1"/>
  <c r="H135" i="1"/>
  <c r="E135" i="1"/>
  <c r="B135" i="1"/>
  <c r="I134" i="1"/>
  <c r="H134" i="1"/>
  <c r="E134" i="1"/>
  <c r="B134" i="1"/>
  <c r="I133" i="1"/>
  <c r="H133" i="1"/>
  <c r="E133" i="1"/>
  <c r="B133" i="1"/>
  <c r="A133" i="1"/>
  <c r="E131" i="1"/>
  <c r="E113" i="1" s="1"/>
  <c r="E130" i="1"/>
  <c r="I130" i="1" s="1"/>
  <c r="H130" i="1" s="1"/>
  <c r="B130" i="1"/>
  <c r="E129" i="1"/>
  <c r="I129" i="1" s="1"/>
  <c r="H129" i="1" s="1"/>
  <c r="B129" i="1"/>
  <c r="E128" i="1"/>
  <c r="I128" i="1" s="1"/>
  <c r="H128" i="1" s="1"/>
  <c r="B128" i="1"/>
  <c r="E127" i="1"/>
  <c r="I127" i="1" s="1"/>
  <c r="H127" i="1" s="1"/>
  <c r="B127" i="1"/>
  <c r="E126" i="1"/>
  <c r="A126" i="1"/>
  <c r="D122" i="1"/>
  <c r="E114" i="1"/>
  <c r="A114" i="1"/>
  <c r="A113" i="1"/>
  <c r="E103" i="1"/>
  <c r="D103" i="1"/>
  <c r="B103" i="1"/>
  <c r="I103" i="1" s="1"/>
  <c r="H103" i="1" s="1"/>
  <c r="A103" i="1"/>
  <c r="E102" i="1"/>
  <c r="D102" i="1"/>
  <c r="B102" i="1"/>
  <c r="I102" i="1" s="1"/>
  <c r="H102" i="1" s="1"/>
  <c r="A102" i="1"/>
  <c r="E101" i="1"/>
  <c r="D101" i="1"/>
  <c r="B101" i="1"/>
  <c r="I101" i="1" s="1"/>
  <c r="H101" i="1" s="1"/>
  <c r="A101" i="1"/>
  <c r="E100" i="1"/>
  <c r="D100" i="1"/>
  <c r="B100" i="1"/>
  <c r="I100" i="1" s="1"/>
  <c r="H100" i="1" s="1"/>
  <c r="E99" i="1"/>
  <c r="D99" i="1"/>
  <c r="B99" i="1"/>
  <c r="I99" i="1" s="1"/>
  <c r="H99" i="1" s="1"/>
  <c r="A99" i="1"/>
  <c r="E98" i="1"/>
  <c r="D98" i="1"/>
  <c r="B98" i="1"/>
  <c r="I98" i="1" s="1"/>
  <c r="H98" i="1" s="1"/>
  <c r="A98" i="1"/>
  <c r="E97" i="1"/>
  <c r="D97" i="1"/>
  <c r="B97" i="1"/>
  <c r="I97" i="1" s="1"/>
  <c r="H97" i="1" s="1"/>
  <c r="A97" i="1"/>
  <c r="E96" i="1"/>
  <c r="D96" i="1"/>
  <c r="B96" i="1"/>
  <c r="I96" i="1" s="1"/>
  <c r="H96" i="1" s="1"/>
  <c r="A96" i="1"/>
  <c r="E95" i="1"/>
  <c r="D95" i="1"/>
  <c r="B95" i="1"/>
  <c r="I95" i="1" s="1"/>
  <c r="H95" i="1" s="1"/>
  <c r="A95" i="1"/>
  <c r="E94" i="1"/>
  <c r="D94" i="1"/>
  <c r="B94" i="1"/>
  <c r="I94" i="1" s="1"/>
  <c r="H94" i="1" s="1"/>
  <c r="A94" i="1"/>
  <c r="E93" i="1"/>
  <c r="D93" i="1"/>
  <c r="B93" i="1"/>
  <c r="I93" i="1" s="1"/>
  <c r="H93" i="1" s="1"/>
  <c r="E92" i="1"/>
  <c r="D92" i="1"/>
  <c r="B92" i="1"/>
  <c r="I92" i="1" s="1"/>
  <c r="H92" i="1" s="1"/>
  <c r="E91" i="1"/>
  <c r="D91" i="1"/>
  <c r="B91" i="1"/>
  <c r="I91" i="1" s="1"/>
  <c r="H91" i="1" s="1"/>
  <c r="E90" i="1"/>
  <c r="D90" i="1"/>
  <c r="B90" i="1"/>
  <c r="I90" i="1" s="1"/>
  <c r="H90" i="1" s="1"/>
  <c r="E89" i="1"/>
  <c r="D89" i="1"/>
  <c r="B89" i="1"/>
  <c r="I89" i="1" s="1"/>
  <c r="H89" i="1" s="1"/>
  <c r="E88" i="1"/>
  <c r="D88" i="1"/>
  <c r="B88" i="1"/>
  <c r="I88" i="1" s="1"/>
  <c r="H88" i="1" s="1"/>
  <c r="E87" i="1"/>
  <c r="D87" i="1"/>
  <c r="B87" i="1"/>
  <c r="I87" i="1" s="1"/>
  <c r="H87" i="1" s="1"/>
  <c r="E86" i="1"/>
  <c r="D86" i="1"/>
  <c r="B86" i="1"/>
  <c r="I86" i="1" s="1"/>
  <c r="H86" i="1" s="1"/>
  <c r="A86" i="1"/>
  <c r="E85" i="1"/>
  <c r="D85" i="1"/>
  <c r="B85" i="1"/>
  <c r="I85" i="1" s="1"/>
  <c r="H85" i="1" s="1"/>
  <c r="A85" i="1"/>
  <c r="E84" i="1"/>
  <c r="D84" i="1"/>
  <c r="B84" i="1"/>
  <c r="I84" i="1" s="1"/>
  <c r="H84" i="1" s="1"/>
  <c r="A84" i="1"/>
  <c r="E83" i="1"/>
  <c r="B83" i="1"/>
  <c r="I83" i="1" s="1"/>
  <c r="H83" i="1" s="1"/>
  <c r="A83" i="1"/>
  <c r="E82" i="1"/>
  <c r="B82" i="1"/>
  <c r="A82" i="1"/>
  <c r="I82" i="1" s="1"/>
  <c r="H82" i="1" s="1"/>
  <c r="H81" i="1"/>
  <c r="E81" i="1"/>
  <c r="B81" i="1"/>
  <c r="H80" i="1"/>
  <c r="E80" i="1"/>
  <c r="B80" i="1"/>
  <c r="E79" i="1"/>
  <c r="B79" i="1"/>
  <c r="E152" i="1" s="1"/>
  <c r="A79" i="1"/>
  <c r="I79" i="1" s="1"/>
  <c r="H79" i="1" s="1"/>
  <c r="E78" i="1"/>
  <c r="B78" i="1"/>
  <c r="E151" i="1" s="1"/>
  <c r="A78" i="1"/>
  <c r="I78" i="1" s="1"/>
  <c r="H78" i="1" s="1"/>
  <c r="E77" i="1"/>
  <c r="D77" i="1"/>
  <c r="B77" i="1"/>
  <c r="I77" i="1" s="1"/>
  <c r="H77" i="1" s="1"/>
  <c r="A77" i="1"/>
  <c r="E76" i="1"/>
  <c r="D76" i="1"/>
  <c r="B76" i="1"/>
  <c r="E149" i="1" s="1"/>
  <c r="A76" i="1"/>
  <c r="I76" i="1" s="1"/>
  <c r="H76" i="1" s="1"/>
  <c r="E75" i="1"/>
  <c r="D75" i="1"/>
  <c r="B75" i="1"/>
  <c r="B162" i="1" s="1"/>
  <c r="A75" i="1"/>
  <c r="A162" i="1" s="1"/>
  <c r="E74" i="1"/>
  <c r="D74" i="1"/>
  <c r="B74" i="1"/>
  <c r="A74" i="1"/>
  <c r="I74" i="1" s="1"/>
  <c r="H74" i="1" s="1"/>
  <c r="E73" i="1"/>
  <c r="D73" i="1"/>
  <c r="B73" i="1"/>
  <c r="I73" i="1" s="1"/>
  <c r="H73" i="1" s="1"/>
  <c r="A73" i="1"/>
  <c r="E72" i="1"/>
  <c r="D72" i="1"/>
  <c r="B72" i="1"/>
  <c r="A72" i="1"/>
  <c r="A159" i="1" s="1"/>
  <c r="H71" i="1"/>
  <c r="E71" i="1"/>
  <c r="B71" i="1"/>
  <c r="B158" i="1" s="1"/>
  <c r="H70" i="1"/>
  <c r="E70" i="1"/>
  <c r="B70" i="1"/>
  <c r="B157" i="1" s="1"/>
  <c r="H69" i="1"/>
  <c r="E69" i="1"/>
  <c r="B69" i="1"/>
  <c r="E68" i="1"/>
  <c r="I68" i="1" s="1"/>
  <c r="H68" i="1" s="1"/>
  <c r="D68" i="1"/>
  <c r="B68" i="1"/>
  <c r="E67" i="1"/>
  <c r="I67" i="1" s="1"/>
  <c r="H67" i="1" s="1"/>
  <c r="D67" i="1"/>
  <c r="B67" i="1"/>
  <c r="I66" i="1"/>
  <c r="H66" i="1"/>
  <c r="E66" i="1"/>
  <c r="D66" i="1"/>
  <c r="B66" i="1"/>
  <c r="B155" i="1" s="1"/>
  <c r="I65" i="1"/>
  <c r="H65" i="1" s="1"/>
  <c r="E65" i="1"/>
  <c r="D65" i="1"/>
  <c r="B65" i="1"/>
  <c r="B154" i="1" s="1"/>
  <c r="H64" i="1"/>
  <c r="E64" i="1"/>
  <c r="B64" i="1"/>
  <c r="H63" i="1"/>
  <c r="E63" i="1"/>
  <c r="B63" i="1"/>
  <c r="I62" i="1"/>
  <c r="H62" i="1"/>
  <c r="E62" i="1"/>
  <c r="D62" i="1"/>
  <c r="B62" i="1"/>
  <c r="I61" i="1"/>
  <c r="H61" i="1" s="1"/>
  <c r="E61" i="1"/>
  <c r="D61" i="1"/>
  <c r="B61" i="1"/>
  <c r="B150" i="1" s="1"/>
  <c r="E60" i="1"/>
  <c r="I60" i="1" s="1"/>
  <c r="H60" i="1" s="1"/>
  <c r="D60" i="1"/>
  <c r="B60" i="1"/>
  <c r="E104" i="1" s="1"/>
  <c r="E112" i="1" s="1"/>
  <c r="E54" i="1"/>
  <c r="E110" i="1" s="1"/>
  <c r="D53" i="1"/>
  <c r="A53" i="1"/>
  <c r="D52" i="1"/>
  <c r="A52" i="1"/>
  <c r="H51" i="1"/>
  <c r="D51" i="1"/>
  <c r="D50" i="1"/>
  <c r="D49" i="1"/>
  <c r="A49" i="1"/>
  <c r="A48" i="1"/>
  <c r="D46" i="1"/>
  <c r="A46" i="1"/>
  <c r="I46" i="1" s="1"/>
  <c r="H46" i="1" s="1"/>
  <c r="I45" i="1"/>
  <c r="H45" i="1"/>
  <c r="D45" i="1"/>
  <c r="A45" i="1"/>
  <c r="I44" i="1"/>
  <c r="H44" i="1"/>
  <c r="D44" i="1"/>
  <c r="A44" i="1"/>
  <c r="I43" i="1"/>
  <c r="H43" i="1"/>
  <c r="D43" i="1"/>
  <c r="A43" i="1"/>
  <c r="I42" i="1"/>
  <c r="H42" i="1"/>
  <c r="D42" i="1"/>
  <c r="A42" i="1"/>
  <c r="I41" i="1"/>
  <c r="H41" i="1"/>
  <c r="D41" i="1"/>
  <c r="A41" i="1"/>
  <c r="I40" i="1"/>
  <c r="H40" i="1"/>
  <c r="D40" i="1"/>
  <c r="A40" i="1"/>
  <c r="I39" i="1"/>
  <c r="H39" i="1"/>
  <c r="D39" i="1"/>
  <c r="A39" i="1"/>
  <c r="I38" i="1"/>
  <c r="H38" i="1"/>
  <c r="D38" i="1"/>
  <c r="A38" i="1"/>
  <c r="I37" i="1"/>
  <c r="H37" i="1"/>
  <c r="D37" i="1"/>
  <c r="A37" i="1"/>
  <c r="I36" i="1"/>
  <c r="H36" i="1"/>
  <c r="D36" i="1"/>
  <c r="A36" i="1"/>
  <c r="I35" i="1"/>
  <c r="H35" i="1"/>
  <c r="D35" i="1"/>
  <c r="A35" i="1"/>
  <c r="I34" i="1"/>
  <c r="H34" i="1"/>
  <c r="D34" i="1"/>
  <c r="A34" i="1"/>
  <c r="D33" i="1"/>
  <c r="D32" i="1"/>
  <c r="E46" i="1" s="1"/>
  <c r="E109" i="1" s="1"/>
  <c r="D29" i="1"/>
  <c r="I29" i="1" s="1"/>
  <c r="H29" i="1" s="1"/>
  <c r="A29" i="1"/>
  <c r="D28" i="1"/>
  <c r="I28" i="1" s="1"/>
  <c r="H28" i="1" s="1"/>
  <c r="A28" i="1"/>
  <c r="D27" i="1"/>
  <c r="I27" i="1" s="1"/>
  <c r="H27" i="1" s="1"/>
  <c r="A27" i="1"/>
  <c r="D26" i="1"/>
  <c r="I26" i="1" s="1"/>
  <c r="H26" i="1" s="1"/>
  <c r="A26" i="1"/>
  <c r="D25" i="1"/>
  <c r="I25" i="1" s="1"/>
  <c r="H25" i="1" s="1"/>
  <c r="A25" i="1"/>
  <c r="D24" i="1"/>
  <c r="I24" i="1" s="1"/>
  <c r="H24" i="1" s="1"/>
  <c r="A24" i="1"/>
  <c r="D23" i="1"/>
  <c r="I23" i="1" s="1"/>
  <c r="H23" i="1" s="1"/>
  <c r="A23" i="1"/>
  <c r="D22" i="1"/>
  <c r="I22" i="1" s="1"/>
  <c r="H22" i="1" s="1"/>
  <c r="A22" i="1"/>
  <c r="D21" i="1"/>
  <c r="I21" i="1" s="1"/>
  <c r="H21" i="1" s="1"/>
  <c r="A21" i="1"/>
  <c r="D20" i="1"/>
  <c r="I20" i="1" s="1"/>
  <c r="H20" i="1" s="1"/>
  <c r="A20" i="1"/>
  <c r="D19" i="1"/>
  <c r="I19" i="1" s="1"/>
  <c r="H19" i="1" s="1"/>
  <c r="A19" i="1"/>
  <c r="D18" i="1"/>
  <c r="I18" i="1" s="1"/>
  <c r="H18" i="1" s="1"/>
  <c r="A18" i="1"/>
  <c r="D17" i="1"/>
  <c r="I17" i="1" s="1"/>
  <c r="H17" i="1" s="1"/>
  <c r="A17" i="1"/>
  <c r="D16" i="1"/>
  <c r="I16" i="1" s="1"/>
  <c r="H16" i="1" s="1"/>
  <c r="A16" i="1"/>
  <c r="D15" i="1"/>
  <c r="I15" i="1" s="1"/>
  <c r="A15" i="1"/>
  <c r="H14" i="1"/>
  <c r="D14" i="1"/>
  <c r="A14" i="1"/>
  <c r="H13" i="1"/>
  <c r="D13" i="1"/>
  <c r="A13" i="1"/>
  <c r="H12" i="1"/>
  <c r="D12" i="1"/>
  <c r="A12" i="1"/>
  <c r="D11" i="1"/>
  <c r="A11" i="1"/>
  <c r="D10" i="1"/>
  <c r="A10" i="1"/>
  <c r="D9" i="1"/>
  <c r="A9" i="1"/>
  <c r="D8" i="1"/>
  <c r="A8" i="1"/>
  <c r="D7" i="1"/>
  <c r="A7" i="1"/>
  <c r="D6" i="1"/>
  <c r="A6" i="1"/>
  <c r="F5" i="1"/>
  <c r="D5" i="1"/>
  <c r="E29" i="1" s="1"/>
  <c r="A5" i="1"/>
  <c r="E2" i="1"/>
  <c r="A2" i="1"/>
  <c r="H1" i="1"/>
  <c r="E162" i="1" l="1"/>
  <c r="E56" i="1"/>
  <c r="E145" i="1" s="1"/>
  <c r="E146" i="1" s="1"/>
  <c r="E108" i="1"/>
  <c r="E111" i="1" s="1"/>
  <c r="E117" i="1" s="1"/>
  <c r="H15" i="1"/>
  <c r="E115" i="1"/>
  <c r="E160" i="1"/>
  <c r="E164" i="1" s="1"/>
  <c r="I75" i="1"/>
  <c r="H75" i="1" s="1"/>
  <c r="D149" i="1"/>
  <c r="D151" i="1"/>
  <c r="I72" i="1"/>
  <c r="H72" i="1" s="1"/>
  <c r="E150" i="1"/>
  <c r="B160" i="1"/>
  <c r="D117" i="1" l="1"/>
  <c r="H116" i="1"/>
  <c r="I185" i="1"/>
  <c r="A185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D122" authorId="0" shapeId="0">
      <text>
        <r>
          <rPr>
            <b/>
            <sz val="8"/>
            <color indexed="81"/>
            <rFont val="Tahoma"/>
            <family val="2"/>
          </rPr>
          <t>Warning! 
If this figure is less than zero, you have set a deficit budget</t>
        </r>
      </text>
    </comment>
  </commentList>
</comments>
</file>

<file path=xl/sharedStrings.xml><?xml version="1.0" encoding="utf-8"?>
<sst xmlns="http://schemas.openxmlformats.org/spreadsheetml/2006/main" count="76" uniqueCount="73">
  <si>
    <t>Matching Green CE P</t>
  </si>
  <si>
    <t xml:space="preserve">Cost Code    </t>
  </si>
  <si>
    <t>LA Funding</t>
  </si>
  <si>
    <t>£</t>
  </si>
  <si>
    <t xml:space="preserve">Non-LA Income                                                      </t>
  </si>
  <si>
    <t xml:space="preserve">Rent and Lettings                                                                                                                    </t>
  </si>
  <si>
    <t xml:space="preserve">Other Income                                                                                                    </t>
  </si>
  <si>
    <t>Earmarked: Building Projects (Revenue Contribution)</t>
  </si>
  <si>
    <t>Earmarked: Consortium Balances</t>
  </si>
  <si>
    <t>Total Funds Available</t>
  </si>
  <si>
    <t>Planned Expenditure</t>
  </si>
  <si>
    <t>Teachers</t>
  </si>
  <si>
    <t>Supply Staff</t>
  </si>
  <si>
    <t>Administrative Staff</t>
  </si>
  <si>
    <t>Nursery Nurses</t>
  </si>
  <si>
    <t>Staff Transport</t>
  </si>
  <si>
    <t>Classroom Support</t>
  </si>
  <si>
    <t>Pupil Transport</t>
  </si>
  <si>
    <t>SEN Welfare</t>
  </si>
  <si>
    <t>Premises Staff</t>
  </si>
  <si>
    <t>Midday Supervision</t>
  </si>
  <si>
    <t>Catering Staff</t>
  </si>
  <si>
    <t>Community Extended Schools Staff</t>
  </si>
  <si>
    <t>Office Expenses</t>
  </si>
  <si>
    <t>Staff Insurance Premiums</t>
  </si>
  <si>
    <t>Telephones</t>
  </si>
  <si>
    <t>Other Employees Expenses</t>
  </si>
  <si>
    <t>Reprographics</t>
  </si>
  <si>
    <t>Professional Fees Exp.</t>
  </si>
  <si>
    <t>Other Insurance Premiums</t>
  </si>
  <si>
    <t>Structural Maintenance Plan</t>
  </si>
  <si>
    <t>Govs Expenses</t>
  </si>
  <si>
    <t>Buildings - Upkeep</t>
  </si>
  <si>
    <t>Pupil Support</t>
  </si>
  <si>
    <t>Music Expenditure</t>
  </si>
  <si>
    <t xml:space="preserve">Catering  </t>
  </si>
  <si>
    <t>Revenue Contributions to Capital Projects</t>
  </si>
  <si>
    <t>Grounds - Upkeep</t>
  </si>
  <si>
    <t>Cleaning</t>
  </si>
  <si>
    <t>Fuel</t>
  </si>
  <si>
    <t>Water</t>
  </si>
  <si>
    <t>Furniture</t>
  </si>
  <si>
    <t>Rent and Rates</t>
  </si>
  <si>
    <t>Curriculum</t>
  </si>
  <si>
    <t>Total Planned Expenditure</t>
  </si>
  <si>
    <t>Summary Information</t>
  </si>
  <si>
    <t xml:space="preserve">             Delegated Funding</t>
  </si>
  <si>
    <t xml:space="preserve">             School Generated Income</t>
  </si>
  <si>
    <t xml:space="preserve">             Balance brought forward from previous year used to support budget</t>
  </si>
  <si>
    <t xml:space="preserve">Resources available      </t>
  </si>
  <si>
    <r>
      <t>Less:</t>
    </r>
    <r>
      <rPr>
        <sz val="10"/>
        <rFont val="Arial"/>
        <family val="2"/>
      </rPr>
      <t xml:space="preserve">     Planned Expenditure</t>
    </r>
  </si>
  <si>
    <t xml:space="preserve">Planned use of resources      </t>
  </si>
  <si>
    <t>Planned Use of Reserves/Retained Earnings</t>
  </si>
  <si>
    <t>Total Retained Earnings Available</t>
  </si>
  <si>
    <t>To be used as follows:</t>
  </si>
  <si>
    <t xml:space="preserve">General Contingency </t>
  </si>
  <si>
    <r>
      <t xml:space="preserve">          </t>
    </r>
    <r>
      <rPr>
        <b/>
        <u/>
        <sz val="10"/>
        <rFont val="Arial"/>
        <family val="2"/>
      </rPr>
      <t xml:space="preserve">Contingencies Earmarked for </t>
    </r>
  </si>
  <si>
    <t>Available Funds less Planned Expenditure =</t>
  </si>
  <si>
    <t xml:space="preserve">Analysis of Staffing Expenditure </t>
  </si>
  <si>
    <r>
      <rPr>
        <u/>
        <sz val="10"/>
        <rFont val="Arial"/>
        <family val="2"/>
      </rPr>
      <t>Add:</t>
    </r>
    <r>
      <rPr>
        <sz val="10"/>
        <rFont val="Arial"/>
        <family val="2"/>
      </rPr>
      <t xml:space="preserve"> Pupil Premium funding to be spent on staffing, but not allocated to one of the above staffing cost centres</t>
    </r>
  </si>
  <si>
    <r>
      <rPr>
        <u/>
        <sz val="10"/>
        <rFont val="Arial"/>
        <family val="2"/>
      </rPr>
      <t>Add:</t>
    </r>
    <r>
      <rPr>
        <sz val="10"/>
        <rFont val="Arial"/>
        <family val="2"/>
      </rPr>
      <t xml:space="preserve"> Sports Grant  funding to be spent on staffing, but not allocated to one of the above staffing cost centres</t>
    </r>
  </si>
  <si>
    <r>
      <rPr>
        <u/>
        <sz val="10"/>
        <rFont val="Arial"/>
        <family val="2"/>
      </rPr>
      <t>Less:</t>
    </r>
    <r>
      <rPr>
        <sz val="10"/>
        <rFont val="Arial"/>
        <family val="2"/>
      </rPr>
      <t xml:space="preserve"> Non-LA income used to support staffing (e.g breakfast club income)</t>
    </r>
  </si>
  <si>
    <t>Total cost of  Staff</t>
  </si>
  <si>
    <t>Total LA Funding (excl bfwd, S251 PFI funding, de-delegated funds &amp; UIFSM)</t>
  </si>
  <si>
    <r>
      <rPr>
        <b/>
        <sz val="12"/>
        <rFont val="Arial"/>
        <family val="2"/>
      </rPr>
      <t>Staff Percentage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the percentage of LA funding (excl. UIFSM funding, S251 PFI funding &amp; de-delegated funds) that is being used to support staff expenditure (excl. catering &amp; community focused staff)</t>
    </r>
  </si>
  <si>
    <t>Capital Budget</t>
  </si>
  <si>
    <r>
      <t xml:space="preserve">             </t>
    </r>
    <r>
      <rPr>
        <u/>
        <sz val="10"/>
        <rFont val="Arial"/>
        <family val="2"/>
      </rPr>
      <t>add</t>
    </r>
    <r>
      <rPr>
        <sz val="10"/>
        <rFont val="Arial"/>
        <family val="2"/>
      </rPr>
      <t xml:space="preserve"> Funds Transferred from Revenue Budget</t>
    </r>
  </si>
  <si>
    <t>Budget Approval</t>
  </si>
  <si>
    <t>This budget was approved by the
Governing Body/Finance Committee on:</t>
  </si>
  <si>
    <r>
      <t xml:space="preserve">Signed by Chair of Governors / Chair of Finance
</t>
    </r>
    <r>
      <rPr>
        <i/>
        <sz val="10"/>
        <rFont val="Arial"/>
        <family val="2"/>
      </rPr>
      <t>This signature is only required on the paper copy which is to be retained at school.</t>
    </r>
  </si>
  <si>
    <t>Certification for Budget Plan Notification to be e-mailed to the Local Authority</t>
  </si>
  <si>
    <t xml:space="preserve">Certified by Headteacher: </t>
  </si>
  <si>
    <t>(please enter your name here if you are able to certify the above statement as being correct)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</si>
</sst>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 style="thin">
        <color indexed="22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/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hidden="1"/>
    </xf>
    <xf numFmtId="0" fontId="3" fillId="2" borderId="4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shrinkToFit="1"/>
    </xf>
    <xf numFmtId="0" fontId="0" fillId="3" borderId="0" xfId="0" applyFill="1" applyBorder="1" applyAlignment="1"/>
    <xf numFmtId="0" fontId="4" fillId="3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wrapText="1"/>
    </xf>
    <xf numFmtId="0" fontId="0" fillId="2" borderId="0" xfId="0" applyFill="1"/>
    <xf numFmtId="0" fontId="5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1" fontId="6" fillId="2" borderId="7" xfId="0" applyNumberFormat="1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5" fillId="2" borderId="8" xfId="0" applyFont="1" applyFill="1" applyBorder="1" applyAlignment="1">
      <alignment horizontal="center" vertical="center"/>
    </xf>
    <xf numFmtId="0" fontId="0" fillId="0" borderId="9" xfId="0" applyBorder="1" applyAlignment="1"/>
    <xf numFmtId="0" fontId="0" fillId="2" borderId="9" xfId="0" applyFill="1" applyBorder="1" applyAlignment="1"/>
    <xf numFmtId="1" fontId="6" fillId="2" borderId="1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0" fillId="3" borderId="0" xfId="0" applyFill="1"/>
    <xf numFmtId="0" fontId="6" fillId="2" borderId="1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7" fillId="2" borderId="13" xfId="0" applyFont="1" applyFill="1" applyBorder="1"/>
    <xf numFmtId="0" fontId="7" fillId="2" borderId="14" xfId="0" applyFont="1" applyFill="1" applyBorder="1"/>
    <xf numFmtId="3" fontId="7" fillId="2" borderId="15" xfId="0" applyNumberFormat="1" applyFont="1" applyFill="1" applyBorder="1"/>
    <xf numFmtId="0" fontId="7" fillId="2" borderId="12" xfId="0" applyFont="1" applyFill="1" applyBorder="1"/>
    <xf numFmtId="0" fontId="8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/>
    <xf numFmtId="0" fontId="8" fillId="2" borderId="18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4" fillId="3" borderId="0" xfId="0" quotePrefix="1" applyFont="1" applyFill="1" applyAlignment="1">
      <alignment horizontal="right"/>
    </xf>
    <xf numFmtId="0" fontId="6" fillId="2" borderId="12" xfId="0" applyFont="1" applyFill="1" applyBorder="1"/>
    <xf numFmtId="3" fontId="6" fillId="2" borderId="12" xfId="0" applyNumberFormat="1" applyFont="1" applyFill="1" applyBorder="1"/>
    <xf numFmtId="3" fontId="6" fillId="2" borderId="20" xfId="0" applyNumberFormat="1" applyFont="1" applyFill="1" applyBorder="1"/>
    <xf numFmtId="0" fontId="7" fillId="2" borderId="11" xfId="0" applyFont="1" applyFill="1" applyBorder="1"/>
    <xf numFmtId="3" fontId="7" fillId="2" borderId="21" xfId="0" applyNumberFormat="1" applyFont="1" applyFill="1" applyBorder="1"/>
    <xf numFmtId="3" fontId="7" fillId="2" borderId="12" xfId="0" applyNumberFormat="1" applyFont="1" applyFill="1" applyBorder="1"/>
    <xf numFmtId="0" fontId="6" fillId="2" borderId="11" xfId="0" applyFont="1" applyFill="1" applyBorder="1"/>
    <xf numFmtId="0" fontId="9" fillId="2" borderId="0" xfId="0" applyFont="1" applyFill="1" applyBorder="1"/>
    <xf numFmtId="3" fontId="7" fillId="2" borderId="0" xfId="0" applyNumberFormat="1" applyFont="1" applyFill="1" applyBorder="1"/>
    <xf numFmtId="0" fontId="7" fillId="2" borderId="13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/>
    </xf>
    <xf numFmtId="0" fontId="7" fillId="2" borderId="22" xfId="0" applyFont="1" applyFill="1" applyBorder="1"/>
    <xf numFmtId="3" fontId="7" fillId="2" borderId="23" xfId="0" applyNumberFormat="1" applyFont="1" applyFill="1" applyBorder="1"/>
    <xf numFmtId="0" fontId="4" fillId="0" borderId="0" xfId="0" applyFont="1" applyFill="1" applyAlignment="1">
      <alignment horizontal="left" wrapText="1"/>
    </xf>
    <xf numFmtId="0" fontId="7" fillId="2" borderId="24" xfId="0" applyFont="1" applyFill="1" applyBorder="1"/>
    <xf numFmtId="0" fontId="4" fillId="3" borderId="0" xfId="0" applyFont="1" applyFill="1" applyAlignment="1">
      <alignment vertical="top" wrapText="1"/>
    </xf>
    <xf numFmtId="3" fontId="7" fillId="2" borderId="25" xfId="0" applyNumberFormat="1" applyFont="1" applyFill="1" applyBorder="1"/>
    <xf numFmtId="0" fontId="4" fillId="3" borderId="0" xfId="0" applyFont="1" applyFill="1" applyAlignment="1">
      <alignment horizontal="center" vertical="top" wrapText="1"/>
    </xf>
    <xf numFmtId="0" fontId="7" fillId="2" borderId="26" xfId="0" applyFont="1" applyFill="1" applyBorder="1"/>
    <xf numFmtId="0" fontId="7" fillId="2" borderId="27" xfId="0" applyFont="1" applyFill="1" applyBorder="1"/>
    <xf numFmtId="0" fontId="7" fillId="2" borderId="0" xfId="0" applyFont="1" applyFill="1"/>
    <xf numFmtId="0" fontId="6" fillId="2" borderId="0" xfId="0" applyFont="1" applyFill="1" applyBorder="1"/>
    <xf numFmtId="0" fontId="6" fillId="2" borderId="28" xfId="0" applyFont="1" applyFill="1" applyBorder="1"/>
    <xf numFmtId="0" fontId="6" fillId="2" borderId="29" xfId="0" applyFont="1" applyFill="1" applyBorder="1"/>
    <xf numFmtId="3" fontId="6" fillId="2" borderId="30" xfId="0" applyNumberFormat="1" applyFont="1" applyFill="1" applyBorder="1"/>
    <xf numFmtId="0" fontId="0" fillId="2" borderId="0" xfId="0" applyFill="1" applyBorder="1"/>
    <xf numFmtId="3" fontId="6" fillId="2" borderId="31" xfId="0" applyNumberFormat="1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7" fillId="2" borderId="9" xfId="0" applyFont="1" applyFill="1" applyBorder="1"/>
    <xf numFmtId="3" fontId="6" fillId="2" borderId="10" xfId="0" applyNumberFormat="1" applyFont="1" applyFill="1" applyBorder="1" applyAlignment="1">
      <alignment horizontal="center"/>
    </xf>
    <xf numFmtId="0" fontId="7" fillId="2" borderId="32" xfId="0" applyFont="1" applyFill="1" applyBorder="1" applyAlignment="1">
      <alignment horizontal="left"/>
    </xf>
    <xf numFmtId="3" fontId="7" fillId="2" borderId="33" xfId="0" applyNumberFormat="1" applyFont="1" applyFill="1" applyBorder="1"/>
    <xf numFmtId="0" fontId="7" fillId="2" borderId="34" xfId="0" applyFont="1" applyFill="1" applyBorder="1" applyAlignment="1">
      <alignment horizontal="left"/>
    </xf>
    <xf numFmtId="3" fontId="7" fillId="2" borderId="35" xfId="0" applyNumberFormat="1" applyFont="1" applyFill="1" applyBorder="1"/>
    <xf numFmtId="0" fontId="4" fillId="3" borderId="0" xfId="0" applyFont="1" applyFill="1" applyBorder="1" applyAlignment="1">
      <alignment horizontal="right"/>
    </xf>
    <xf numFmtId="0" fontId="7" fillId="2" borderId="36" xfId="0" applyFont="1" applyFill="1" applyBorder="1" applyAlignment="1">
      <alignment horizontal="left"/>
    </xf>
    <xf numFmtId="3" fontId="7" fillId="2" borderId="37" xfId="0" applyNumberFormat="1" applyFont="1" applyFill="1" applyBorder="1"/>
    <xf numFmtId="0" fontId="7" fillId="2" borderId="38" xfId="0" applyFont="1" applyFill="1" applyBorder="1" applyAlignment="1">
      <alignment horizontal="left"/>
    </xf>
    <xf numFmtId="3" fontId="7" fillId="2" borderId="39" xfId="0" applyNumberFormat="1" applyFont="1" applyFill="1" applyBorder="1"/>
    <xf numFmtId="3" fontId="7" fillId="2" borderId="40" xfId="0" applyNumberFormat="1" applyFont="1" applyFill="1" applyBorder="1"/>
    <xf numFmtId="3" fontId="6" fillId="2" borderId="41" xfId="0" applyNumberFormat="1" applyFont="1" applyFill="1" applyBorder="1"/>
    <xf numFmtId="0" fontId="6" fillId="2" borderId="28" xfId="0" applyFont="1" applyFill="1" applyBorder="1" applyAlignment="1">
      <alignment horizontal="left"/>
    </xf>
    <xf numFmtId="0" fontId="6" fillId="2" borderId="29" xfId="0" applyFont="1" applyFill="1" applyBorder="1" applyAlignment="1">
      <alignment horizontal="left"/>
    </xf>
    <xf numFmtId="0" fontId="0" fillId="2" borderId="29" xfId="0" applyFill="1" applyBorder="1"/>
    <xf numFmtId="0" fontId="6" fillId="2" borderId="31" xfId="0" applyFont="1" applyFill="1" applyBorder="1"/>
    <xf numFmtId="0" fontId="10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0" fillId="2" borderId="9" xfId="0" applyFill="1" applyBorder="1"/>
    <xf numFmtId="0" fontId="0" fillId="2" borderId="10" xfId="0" applyFill="1" applyBorder="1"/>
    <xf numFmtId="0" fontId="7" fillId="2" borderId="25" xfId="0" applyFont="1" applyFill="1" applyBorder="1"/>
    <xf numFmtId="3" fontId="7" fillId="2" borderId="20" xfId="0" applyNumberFormat="1" applyFont="1" applyFill="1" applyBorder="1"/>
    <xf numFmtId="0" fontId="6" fillId="2" borderId="1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3" fontId="6" fillId="2" borderId="23" xfId="0" applyNumberFormat="1" applyFont="1" applyFill="1" applyBorder="1"/>
    <xf numFmtId="0" fontId="6" fillId="2" borderId="13" xfId="0" applyFont="1" applyFill="1" applyBorder="1"/>
    <xf numFmtId="3" fontId="7" fillId="2" borderId="42" xfId="0" applyNumberFormat="1" applyFont="1" applyFill="1" applyBorder="1"/>
    <xf numFmtId="0" fontId="6" fillId="2" borderId="21" xfId="0" applyFont="1" applyFill="1" applyBorder="1" applyAlignment="1">
      <alignment horizontal="right"/>
    </xf>
    <xf numFmtId="0" fontId="0" fillId="2" borderId="11" xfId="0" applyFill="1" applyBorder="1"/>
    <xf numFmtId="3" fontId="0" fillId="2" borderId="12" xfId="0" applyNumberFormat="1" applyFill="1" applyBorder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right"/>
    </xf>
    <xf numFmtId="3" fontId="6" fillId="2" borderId="43" xfId="0" applyNumberFormat="1" applyFont="1" applyFill="1" applyBorder="1"/>
    <xf numFmtId="0" fontId="0" fillId="2" borderId="28" xfId="0" applyFill="1" applyBorder="1"/>
    <xf numFmtId="0" fontId="0" fillId="2" borderId="31" xfId="0" applyFill="1" applyBorder="1"/>
    <xf numFmtId="0" fontId="0" fillId="2" borderId="12" xfId="0" applyFill="1" applyBorder="1"/>
    <xf numFmtId="0" fontId="10" fillId="2" borderId="8" xfId="0" applyFont="1" applyFill="1" applyBorder="1"/>
    <xf numFmtId="0" fontId="9" fillId="2" borderId="9" xfId="0" applyFont="1" applyFill="1" applyBorder="1"/>
    <xf numFmtId="0" fontId="7" fillId="2" borderId="11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3" fontId="7" fillId="2" borderId="44" xfId="0" applyNumberFormat="1" applyFont="1" applyFill="1" applyBorder="1"/>
    <xf numFmtId="0" fontId="6" fillId="2" borderId="1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/>
    </xf>
    <xf numFmtId="0" fontId="7" fillId="2" borderId="15" xfId="0" applyFont="1" applyFill="1" applyBorder="1"/>
    <xf numFmtId="0" fontId="7" fillId="2" borderId="17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 indent="3"/>
    </xf>
    <xf numFmtId="3" fontId="7" fillId="2" borderId="45" xfId="0" applyNumberFormat="1" applyFont="1" applyFill="1" applyBorder="1"/>
    <xf numFmtId="3" fontId="7" fillId="2" borderId="46" xfId="0" applyNumberFormat="1" applyFont="1" applyFill="1" applyBorder="1"/>
    <xf numFmtId="0" fontId="7" fillId="2" borderId="0" xfId="0" applyFont="1" applyFill="1" applyBorder="1" applyAlignment="1">
      <alignment horizontal="left" indent="3"/>
    </xf>
    <xf numFmtId="0" fontId="7" fillId="2" borderId="14" xfId="0" applyFont="1" applyFill="1" applyBorder="1" applyAlignment="1">
      <alignment horizontal="left" indent="3"/>
    </xf>
    <xf numFmtId="0" fontId="7" fillId="2" borderId="28" xfId="0" applyFont="1" applyFill="1" applyBorder="1"/>
    <xf numFmtId="0" fontId="7" fillId="2" borderId="29" xfId="0" applyFont="1" applyFill="1" applyBorder="1"/>
    <xf numFmtId="0" fontId="10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7" fillId="2" borderId="13" xfId="0" applyFont="1" applyFill="1" applyBorder="1" applyAlignment="1"/>
    <xf numFmtId="0" fontId="7" fillId="2" borderId="14" xfId="0" applyFont="1" applyFill="1" applyBorder="1" applyAlignment="1"/>
    <xf numFmtId="0" fontId="7" fillId="2" borderId="15" xfId="0" applyFont="1" applyFill="1" applyBorder="1" applyAlignment="1"/>
    <xf numFmtId="3" fontId="6" fillId="2" borderId="39" xfId="0" applyNumberFormat="1" applyFont="1" applyFill="1" applyBorder="1"/>
    <xf numFmtId="0" fontId="7" fillId="2" borderId="11" xfId="0" applyFont="1" applyFill="1" applyBorder="1" applyAlignment="1"/>
    <xf numFmtId="0" fontId="7" fillId="2" borderId="0" xfId="0" applyFont="1" applyFill="1" applyBorder="1" applyAlignment="1"/>
    <xf numFmtId="0" fontId="7" fillId="2" borderId="24" xfId="0" applyFont="1" applyFill="1" applyBorder="1" applyAlignment="1"/>
    <xf numFmtId="0" fontId="7" fillId="0" borderId="11" xfId="0" applyFont="1" applyFill="1" applyBorder="1"/>
    <xf numFmtId="0" fontId="7" fillId="0" borderId="0" xfId="0" applyFont="1" applyFill="1" applyBorder="1"/>
    <xf numFmtId="3" fontId="7" fillId="0" borderId="12" xfId="0" applyNumberFormat="1" applyFont="1" applyFill="1" applyBorder="1"/>
    <xf numFmtId="0" fontId="7" fillId="0" borderId="0" xfId="0" quotePrefix="1" applyFont="1" applyFill="1" applyBorder="1" applyAlignment="1">
      <alignment horizontal="left" wrapText="1"/>
    </xf>
    <xf numFmtId="3" fontId="7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left" wrapText="1"/>
    </xf>
    <xf numFmtId="3" fontId="7" fillId="0" borderId="0" xfId="0" applyNumberFormat="1" applyFont="1" applyFill="1" applyBorder="1"/>
    <xf numFmtId="0" fontId="7" fillId="0" borderId="0" xfId="0" applyFont="1" applyFill="1" applyBorder="1" applyAlignment="1">
      <alignment horizontal="left" vertical="center" wrapText="1"/>
    </xf>
    <xf numFmtId="3" fontId="7" fillId="4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/>
    <xf numFmtId="0" fontId="6" fillId="0" borderId="0" xfId="0" applyFont="1" applyFill="1" applyBorder="1" applyAlignment="1">
      <alignment horizontal="right"/>
    </xf>
    <xf numFmtId="3" fontId="6" fillId="0" borderId="12" xfId="0" applyNumberFormat="1" applyFont="1" applyFill="1" applyBorder="1"/>
    <xf numFmtId="0" fontId="7" fillId="0" borderId="0" xfId="0" applyFont="1" applyFill="1" applyBorder="1" applyAlignment="1">
      <alignment horizontal="center" wrapText="1"/>
    </xf>
    <xf numFmtId="3" fontId="6" fillId="0" borderId="12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indent="2"/>
    </xf>
    <xf numFmtId="0" fontId="7" fillId="0" borderId="0" xfId="0" applyFont="1" applyFill="1" applyBorder="1" applyAlignment="1">
      <alignment horizontal="right" indent="2"/>
    </xf>
    <xf numFmtId="0" fontId="7" fillId="0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0" fontId="2" fillId="0" borderId="12" xfId="0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right" vertical="center" wrapText="1" indent="2"/>
    </xf>
    <xf numFmtId="0" fontId="0" fillId="0" borderId="29" xfId="0" applyFill="1" applyBorder="1" applyAlignment="1">
      <alignment horizontal="right" vertical="center" wrapText="1" indent="2"/>
    </xf>
    <xf numFmtId="10" fontId="2" fillId="0" borderId="31" xfId="0" applyNumberFormat="1" applyFont="1" applyFill="1" applyBorder="1" applyAlignment="1">
      <alignment horizontal="center" vertical="center"/>
    </xf>
    <xf numFmtId="0" fontId="9" fillId="2" borderId="8" xfId="0" applyFont="1" applyFill="1" applyBorder="1"/>
    <xf numFmtId="0" fontId="7" fillId="2" borderId="10" xfId="0" applyFont="1" applyFill="1" applyBorder="1"/>
    <xf numFmtId="0" fontId="7" fillId="2" borderId="47" xfId="0" applyFont="1" applyFill="1" applyBorder="1"/>
    <xf numFmtId="3" fontId="6" fillId="0" borderId="39" xfId="0" applyNumberFormat="1" applyFont="1" applyFill="1" applyBorder="1"/>
    <xf numFmtId="0" fontId="7" fillId="2" borderId="48" xfId="0" applyFont="1" applyFill="1" applyBorder="1"/>
    <xf numFmtId="0" fontId="7" fillId="2" borderId="21" xfId="0" applyFont="1" applyFill="1" applyBorder="1"/>
    <xf numFmtId="0" fontId="7" fillId="0" borderId="49" xfId="0" applyFont="1" applyFill="1" applyBorder="1"/>
    <xf numFmtId="3" fontId="7" fillId="2" borderId="50" xfId="0" applyNumberFormat="1" applyFont="1" applyFill="1" applyBorder="1"/>
    <xf numFmtId="0" fontId="7" fillId="2" borderId="0" xfId="0" quotePrefix="1" applyFont="1" applyFill="1" applyBorder="1"/>
    <xf numFmtId="3" fontId="7" fillId="2" borderId="51" xfId="0" applyNumberFormat="1" applyFont="1" applyFill="1" applyBorder="1"/>
    <xf numFmtId="0" fontId="7" fillId="2" borderId="52" xfId="0" applyFont="1" applyFill="1" applyBorder="1" applyAlignment="1">
      <alignment horizontal="left" wrapText="1"/>
    </xf>
    <xf numFmtId="0" fontId="7" fillId="2" borderId="51" xfId="0" applyFont="1" applyFill="1" applyBorder="1" applyAlignment="1">
      <alignment horizontal="left" wrapText="1"/>
    </xf>
    <xf numFmtId="3" fontId="6" fillId="2" borderId="12" xfId="0" applyNumberFormat="1" applyFont="1" applyFill="1" applyBorder="1" applyAlignment="1">
      <alignment vertical="center"/>
    </xf>
    <xf numFmtId="0" fontId="9" fillId="2" borderId="11" xfId="0" applyFont="1" applyFill="1" applyBorder="1"/>
    <xf numFmtId="0" fontId="4" fillId="0" borderId="0" xfId="0" applyFont="1" applyFill="1" applyAlignment="1">
      <alignment horizontal="left" vertical="center" wrapText="1"/>
    </xf>
    <xf numFmtId="0" fontId="6" fillId="2" borderId="11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wrapText="1"/>
    </xf>
    <xf numFmtId="0" fontId="6" fillId="5" borderId="44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2" borderId="44" xfId="0" applyFont="1" applyFill="1" applyBorder="1"/>
    <xf numFmtId="0" fontId="6" fillId="2" borderId="12" xfId="0" applyFont="1" applyFill="1" applyBorder="1" applyAlignment="1">
      <alignment wrapText="1"/>
    </xf>
    <xf numFmtId="0" fontId="9" fillId="2" borderId="11" xfId="0" applyFont="1" applyFill="1" applyBorder="1" applyAlignment="1"/>
    <xf numFmtId="0" fontId="9" fillId="0" borderId="0" xfId="0" applyFont="1" applyBorder="1" applyAlignment="1"/>
    <xf numFmtId="0" fontId="9" fillId="2" borderId="12" xfId="0" applyFont="1" applyFill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right" vertical="center"/>
    </xf>
    <xf numFmtId="0" fontId="0" fillId="5" borderId="53" xfId="0" applyFill="1" applyBorder="1" applyAlignment="1" applyProtection="1">
      <alignment horizontal="center" wrapText="1"/>
      <protection locked="0"/>
    </xf>
    <xf numFmtId="0" fontId="0" fillId="5" borderId="54" xfId="0" applyFill="1" applyBorder="1" applyAlignment="1" applyProtection="1">
      <alignment horizontal="center" wrapText="1"/>
      <protection locked="0"/>
    </xf>
    <xf numFmtId="0" fontId="0" fillId="5" borderId="4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/>
    <xf numFmtId="0" fontId="0" fillId="2" borderId="0" xfId="0" applyFill="1" applyBorder="1" applyAlignment="1"/>
    <xf numFmtId="0" fontId="6" fillId="2" borderId="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 wrapText="1"/>
    </xf>
    <xf numFmtId="0" fontId="2" fillId="2" borderId="55" xfId="0" quotePrefix="1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0" fillId="2" borderId="28" xfId="0" applyFill="1" applyBorder="1" applyAlignment="1"/>
    <xf numFmtId="0" fontId="0" fillId="2" borderId="29" xfId="0" applyFill="1" applyBorder="1" applyAlignment="1"/>
    <xf numFmtId="0" fontId="6" fillId="2" borderId="29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Fill="1"/>
  </cellXfs>
  <cellStyles count="1">
    <cellStyle name="Normal" xfId="0" builtinId="0"/>
  </cellStyles>
  <dxfs count="2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3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55"/>
      </font>
    </dxf>
    <dxf>
      <font>
        <condense val="0"/>
        <extend val="0"/>
        <color indexed="22"/>
      </font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184</xdr:row>
          <xdr:rowOff>95250</xdr:rowOff>
        </xdr:from>
        <xdr:to>
          <xdr:col>7</xdr:col>
          <xdr:colOff>0</xdr:colOff>
          <xdr:row>185</xdr:row>
          <xdr:rowOff>66675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Create a Budget Return Report to send to the Schools Finance Team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20%20Budget%20Planner%20%20Jan%2019%20(V19.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 Guidance Notes"/>
      <sheetName val="Summary"/>
      <sheetName val="Income"/>
      <sheetName val="Expenditure"/>
      <sheetName val="Capital"/>
      <sheetName val="Early Years"/>
      <sheetName val="Special Provision"/>
      <sheetName val="Fin.Yr Lookups"/>
      <sheetName val="Lookup"/>
      <sheetName val="High Needs Statements"/>
      <sheetName val="Schools Block"/>
      <sheetName val="Additional Funding"/>
      <sheetName val="Cash Flow Report"/>
      <sheetName val="Prior Year Comparison"/>
      <sheetName val="Export Data"/>
    </sheetNames>
    <definedNames>
      <definedName name="Create_Report"/>
    </definedNames>
    <sheetDataSet>
      <sheetData sheetId="0"/>
      <sheetData sheetId="1"/>
      <sheetData sheetId="2"/>
      <sheetData sheetId="3">
        <row r="1">
          <cell r="E1">
            <v>3370</v>
          </cell>
        </row>
        <row r="10">
          <cell r="D10">
            <v>13451</v>
          </cell>
        </row>
        <row r="11">
          <cell r="D11">
            <v>4961</v>
          </cell>
        </row>
        <row r="12">
          <cell r="D12">
            <v>58441</v>
          </cell>
        </row>
        <row r="16">
          <cell r="E16">
            <v>76853</v>
          </cell>
        </row>
        <row r="19">
          <cell r="A19" t="str">
            <v>Section 251 Schools Block (excluding PFI)</v>
          </cell>
          <cell r="D19">
            <v>400612</v>
          </cell>
        </row>
        <row r="20">
          <cell r="A20" t="str">
            <v>Section 251: De-delegated funding (excl. ESG)</v>
          </cell>
          <cell r="D20">
            <v>2164</v>
          </cell>
        </row>
        <row r="21">
          <cell r="A21" t="str">
            <v>Section 251 Schools Block - PFI Funding</v>
          </cell>
          <cell r="D21">
            <v>0</v>
          </cell>
        </row>
        <row r="22">
          <cell r="A22" t="str">
            <v>High Needs: SEND &amp; EHCP Funding</v>
          </cell>
          <cell r="D22">
            <v>0</v>
          </cell>
        </row>
        <row r="23">
          <cell r="A23" t="str">
            <v>High Needs: Special Provision Funding</v>
          </cell>
          <cell r="D23">
            <v>0</v>
          </cell>
        </row>
        <row r="24">
          <cell r="A24" t="str">
            <v>Early Years Block Funding</v>
          </cell>
          <cell r="D24">
            <v>0</v>
          </cell>
        </row>
        <row r="25">
          <cell r="A25" t="str">
            <v>Pupil Premium Funding</v>
          </cell>
          <cell r="D25">
            <v>10560</v>
          </cell>
        </row>
        <row r="26">
          <cell r="A26" t="str">
            <v>KS1 Class Size Funding</v>
          </cell>
          <cell r="D26">
            <v>8094</v>
          </cell>
        </row>
        <row r="27">
          <cell r="A27" t="str">
            <v>Universal Infant Free School Meal Funding (UIFSM)</v>
          </cell>
          <cell r="D27">
            <v>13128</v>
          </cell>
        </row>
        <row r="28">
          <cell r="A28" t="str">
            <v>Sports Grant Funding</v>
          </cell>
          <cell r="D28">
            <v>16709</v>
          </cell>
        </row>
        <row r="29">
          <cell r="A29" t="str">
            <v>DfE Funding for Teachers Pensions 19/20</v>
          </cell>
          <cell r="D29">
            <v>7739</v>
          </cell>
        </row>
        <row r="30">
          <cell r="A30" t="str">
            <v>DfE Teachers Pay Grant 18/19 Apr - Aug 19</v>
          </cell>
          <cell r="D30">
            <v>1306</v>
          </cell>
        </row>
        <row r="31">
          <cell r="A31" t="str">
            <v>Other: Please enter description</v>
          </cell>
        </row>
        <row r="32">
          <cell r="A32" t="str">
            <v>Other: Please enter description</v>
          </cell>
        </row>
        <row r="33">
          <cell r="A33" t="str">
            <v>Other: Please enter description</v>
          </cell>
        </row>
        <row r="34">
          <cell r="A34" t="str">
            <v>Other: Please enter description</v>
          </cell>
        </row>
        <row r="35">
          <cell r="A35" t="str">
            <v>Other: Please enter description</v>
          </cell>
        </row>
        <row r="36">
          <cell r="A36" t="str">
            <v>Other: Please enter description</v>
          </cell>
        </row>
        <row r="37">
          <cell r="A37" t="str">
            <v>Other: Please enter description</v>
          </cell>
        </row>
        <row r="38">
          <cell r="A38" t="str">
            <v>Other: Please enter description</v>
          </cell>
        </row>
        <row r="39">
          <cell r="A39" t="str">
            <v>Other: Please enter description</v>
          </cell>
        </row>
        <row r="40">
          <cell r="A40" t="str">
            <v>Other: Please enter description</v>
          </cell>
        </row>
        <row r="41">
          <cell r="A41" t="str">
            <v>Other: Please enter description</v>
          </cell>
        </row>
        <row r="42">
          <cell r="A42" t="str">
            <v>Other: Please enter description</v>
          </cell>
        </row>
        <row r="43">
          <cell r="A43" t="str">
            <v>Other: Please enter description</v>
          </cell>
        </row>
        <row r="49">
          <cell r="A49" t="str">
            <v>PTA Income</v>
          </cell>
          <cell r="D49">
            <v>4000</v>
          </cell>
        </row>
        <row r="50">
          <cell r="A50" t="str">
            <v>Catering Income</v>
          </cell>
          <cell r="D50">
            <v>12540</v>
          </cell>
        </row>
        <row r="51">
          <cell r="A51" t="str">
            <v>Swimming Income</v>
          </cell>
          <cell r="D51">
            <v>3040</v>
          </cell>
        </row>
        <row r="52">
          <cell r="A52" t="str">
            <v>School Club Income</v>
          </cell>
          <cell r="D52">
            <v>500</v>
          </cell>
        </row>
        <row r="53">
          <cell r="A53" t="str">
            <v>Breakfast Club Income</v>
          </cell>
          <cell r="D53">
            <v>3040</v>
          </cell>
        </row>
        <row r="54">
          <cell r="A54" t="str">
            <v>Other: Please enter description</v>
          </cell>
        </row>
        <row r="55">
          <cell r="A55" t="str">
            <v>Other: Please enter description</v>
          </cell>
        </row>
        <row r="56">
          <cell r="A56" t="str">
            <v>Other: Please enter description</v>
          </cell>
        </row>
        <row r="57">
          <cell r="A57" t="str">
            <v>Other: Please enter description</v>
          </cell>
        </row>
        <row r="58">
          <cell r="A58" t="str">
            <v>Other: Please enter description</v>
          </cell>
        </row>
        <row r="59">
          <cell r="A59" t="str">
            <v>Other: Please enter description</v>
          </cell>
        </row>
        <row r="60">
          <cell r="A60" t="str">
            <v>Other: Please enter description</v>
          </cell>
        </row>
        <row r="61">
          <cell r="A61" t="str">
            <v>Other: Please enter description</v>
          </cell>
        </row>
        <row r="63">
          <cell r="E63">
            <v>560285</v>
          </cell>
        </row>
      </sheetData>
      <sheetData sheetId="4">
        <row r="17">
          <cell r="F17">
            <v>244085</v>
          </cell>
        </row>
        <row r="24">
          <cell r="F24">
            <v>13678</v>
          </cell>
        </row>
        <row r="34">
          <cell r="F34">
            <v>32935</v>
          </cell>
        </row>
        <row r="40">
          <cell r="F40">
            <v>0</v>
          </cell>
        </row>
        <row r="75">
          <cell r="F75">
            <v>47860</v>
          </cell>
        </row>
        <row r="81">
          <cell r="F81">
            <v>11128</v>
          </cell>
        </row>
        <row r="94">
          <cell r="F94">
            <v>14550</v>
          </cell>
        </row>
        <row r="104">
          <cell r="F104">
            <v>12109</v>
          </cell>
        </row>
        <row r="110">
          <cell r="F110">
            <v>15981</v>
          </cell>
        </row>
        <row r="119">
          <cell r="F119">
            <v>0</v>
          </cell>
        </row>
        <row r="124">
          <cell r="F124">
            <v>10000</v>
          </cell>
        </row>
        <row r="138">
          <cell r="F138">
            <v>4620</v>
          </cell>
        </row>
        <row r="140">
          <cell r="A140" t="str">
            <v>PE Instructor</v>
          </cell>
        </row>
        <row r="143">
          <cell r="F143">
            <v>9406</v>
          </cell>
        </row>
        <row r="145">
          <cell r="A145" t="str">
            <v>Breakfast Club Instructor</v>
          </cell>
        </row>
        <row r="148">
          <cell r="F148">
            <v>4649</v>
          </cell>
        </row>
        <row r="150">
          <cell r="A150" t="str">
            <v>Staffing: Add Cost Centre Description Here</v>
          </cell>
        </row>
        <row r="153">
          <cell r="F153">
            <v>0</v>
          </cell>
        </row>
        <row r="155">
          <cell r="A155" t="str">
            <v>Staffing: Add Cost Centre Description Here</v>
          </cell>
        </row>
        <row r="158">
          <cell r="F158">
            <v>0</v>
          </cell>
        </row>
        <row r="160">
          <cell r="A160" t="str">
            <v>Staffing: Add Cost Centre Description Here</v>
          </cell>
        </row>
        <row r="163">
          <cell r="F163">
            <v>0</v>
          </cell>
        </row>
        <row r="165">
          <cell r="A165" t="str">
            <v>Staffing: Add Cost Centre Description Here</v>
          </cell>
        </row>
        <row r="168">
          <cell r="F168">
            <v>0</v>
          </cell>
        </row>
        <row r="170">
          <cell r="A170" t="str">
            <v>Staffing: Add Cost Centre Description Here</v>
          </cell>
        </row>
        <row r="173">
          <cell r="F173">
            <v>0</v>
          </cell>
        </row>
        <row r="175">
          <cell r="A175" t="str">
            <v>Staffing: Add Cost Centre Description Here</v>
          </cell>
        </row>
        <row r="178">
          <cell r="F178">
            <v>0</v>
          </cell>
        </row>
        <row r="184">
          <cell r="F184">
            <v>0</v>
          </cell>
        </row>
        <row r="197">
          <cell r="F197">
            <v>7256</v>
          </cell>
        </row>
        <row r="199">
          <cell r="A199" t="str">
            <v>Add Cost Centre Description Here</v>
          </cell>
        </row>
        <row r="202">
          <cell r="F202">
            <v>0</v>
          </cell>
        </row>
        <row r="204">
          <cell r="A204" t="str">
            <v>Add Cost Centre Description Here</v>
          </cell>
        </row>
        <row r="207">
          <cell r="F207">
            <v>0</v>
          </cell>
        </row>
        <row r="209">
          <cell r="A209" t="str">
            <v>Add Cost Centre Description Here</v>
          </cell>
        </row>
        <row r="212">
          <cell r="F212">
            <v>0</v>
          </cell>
        </row>
        <row r="214">
          <cell r="A214" t="str">
            <v>Add Cost Centre Description Here</v>
          </cell>
        </row>
        <row r="217">
          <cell r="F217">
            <v>0</v>
          </cell>
        </row>
        <row r="219">
          <cell r="A219" t="str">
            <v>Add Cost Centre Description Here</v>
          </cell>
        </row>
        <row r="222">
          <cell r="F222">
            <v>0</v>
          </cell>
        </row>
        <row r="228">
          <cell r="F228">
            <v>0</v>
          </cell>
        </row>
        <row r="235">
          <cell r="F235">
            <v>3000</v>
          </cell>
        </row>
        <row r="247">
          <cell r="F247">
            <v>2297</v>
          </cell>
        </row>
        <row r="252">
          <cell r="F252">
            <v>8345</v>
          </cell>
        </row>
        <row r="256">
          <cell r="F256">
            <v>770</v>
          </cell>
        </row>
        <row r="259">
          <cell r="F259">
            <v>0</v>
          </cell>
        </row>
        <row r="262">
          <cell r="F262">
            <v>9195</v>
          </cell>
        </row>
        <row r="264">
          <cell r="A264" t="str">
            <v>Add Cost Centre Description Here</v>
          </cell>
        </row>
        <row r="267">
          <cell r="F267">
            <v>0</v>
          </cell>
        </row>
        <row r="269">
          <cell r="A269" t="str">
            <v>Add Cost Centre Description Here</v>
          </cell>
        </row>
        <row r="272">
          <cell r="F272">
            <v>0</v>
          </cell>
        </row>
        <row r="274">
          <cell r="A274" t="str">
            <v>Add Cost Centre Description Here</v>
          </cell>
        </row>
        <row r="277">
          <cell r="F277">
            <v>0</v>
          </cell>
        </row>
        <row r="279">
          <cell r="A279" t="str">
            <v>Add Cost Centre Description Here</v>
          </cell>
        </row>
        <row r="282">
          <cell r="F282">
            <v>0</v>
          </cell>
        </row>
        <row r="284">
          <cell r="A284" t="str">
            <v>Add Cost Centre Description Here</v>
          </cell>
        </row>
        <row r="287">
          <cell r="F287">
            <v>0</v>
          </cell>
        </row>
        <row r="289">
          <cell r="A289" t="str">
            <v>Add Cost Centre Description Here</v>
          </cell>
        </row>
        <row r="292">
          <cell r="F292">
            <v>0</v>
          </cell>
        </row>
        <row r="303">
          <cell r="F303">
            <v>6000</v>
          </cell>
        </row>
        <row r="305">
          <cell r="A305" t="str">
            <v>Fees Expenditure - Pupils</v>
          </cell>
        </row>
        <row r="308">
          <cell r="F308">
            <v>0</v>
          </cell>
        </row>
        <row r="310">
          <cell r="A310" t="str">
            <v>School Clubs</v>
          </cell>
        </row>
        <row r="313">
          <cell r="F313">
            <v>500</v>
          </cell>
        </row>
        <row r="315">
          <cell r="A315" t="str">
            <v>Swimming Expenditure</v>
          </cell>
        </row>
        <row r="318">
          <cell r="F318">
            <v>4000</v>
          </cell>
        </row>
        <row r="320">
          <cell r="A320" t="str">
            <v>Add Cost Centre Description Here</v>
          </cell>
        </row>
        <row r="323">
          <cell r="F323">
            <v>0</v>
          </cell>
        </row>
        <row r="325">
          <cell r="A325" t="str">
            <v>Add Cost Centre Description Here</v>
          </cell>
        </row>
        <row r="328">
          <cell r="F328">
            <v>0</v>
          </cell>
        </row>
        <row r="330">
          <cell r="A330" t="str">
            <v>Add Cost Centre Description Here</v>
          </cell>
        </row>
        <row r="333">
          <cell r="F333">
            <v>0</v>
          </cell>
        </row>
        <row r="338">
          <cell r="F338">
            <v>250</v>
          </cell>
        </row>
        <row r="343">
          <cell r="F343">
            <v>0</v>
          </cell>
        </row>
        <row r="345">
          <cell r="A345" t="str">
            <v>Add Cost Centre Description Here</v>
          </cell>
        </row>
        <row r="348">
          <cell r="F348">
            <v>0</v>
          </cell>
        </row>
        <row r="350">
          <cell r="A350" t="str">
            <v>Add Cost Centre Description Here</v>
          </cell>
        </row>
        <row r="353">
          <cell r="F353">
            <v>0</v>
          </cell>
        </row>
        <row r="355">
          <cell r="A355" t="str">
            <v>Add Cost Centre Description Here</v>
          </cell>
        </row>
        <row r="358">
          <cell r="F358">
            <v>0</v>
          </cell>
        </row>
        <row r="360">
          <cell r="A360" t="str">
            <v>Add Cost Centre Description Here</v>
          </cell>
        </row>
        <row r="363">
          <cell r="F363">
            <v>0</v>
          </cell>
        </row>
        <row r="381">
          <cell r="F381">
            <v>794</v>
          </cell>
        </row>
        <row r="386">
          <cell r="F386">
            <v>1034</v>
          </cell>
        </row>
        <row r="392">
          <cell r="F392">
            <v>2191</v>
          </cell>
        </row>
        <row r="394">
          <cell r="A394" t="str">
            <v>Add Cost Centre Description Here</v>
          </cell>
        </row>
        <row r="397">
          <cell r="F397">
            <v>0</v>
          </cell>
        </row>
        <row r="399">
          <cell r="A399" t="str">
            <v>Add Cost Centre Description Here</v>
          </cell>
        </row>
        <row r="402">
          <cell r="F402">
            <v>0</v>
          </cell>
        </row>
        <row r="404">
          <cell r="A404" t="str">
            <v>Add Cost Centre Description Here</v>
          </cell>
        </row>
        <row r="407">
          <cell r="F407">
            <v>0</v>
          </cell>
        </row>
        <row r="409">
          <cell r="A409" t="str">
            <v>Add Cost Centre Description Here</v>
          </cell>
        </row>
        <row r="412">
          <cell r="F412">
            <v>0</v>
          </cell>
        </row>
        <row r="414">
          <cell r="A414" t="str">
            <v>Add Cost Centre Description Here</v>
          </cell>
        </row>
        <row r="417">
          <cell r="F417">
            <v>0</v>
          </cell>
        </row>
        <row r="419">
          <cell r="A419" t="str">
            <v>Add Cost Centre Description Here</v>
          </cell>
        </row>
        <row r="422">
          <cell r="F422">
            <v>0</v>
          </cell>
        </row>
        <row r="432">
          <cell r="F432">
            <v>24254</v>
          </cell>
        </row>
        <row r="436">
          <cell r="F436">
            <v>2742</v>
          </cell>
        </row>
        <row r="438">
          <cell r="F438">
            <v>160</v>
          </cell>
        </row>
        <row r="445">
          <cell r="F445">
            <v>0</v>
          </cell>
        </row>
        <row r="448">
          <cell r="F448">
            <v>0</v>
          </cell>
        </row>
        <row r="459">
          <cell r="F459">
            <v>11452</v>
          </cell>
        </row>
        <row r="461">
          <cell r="A461" t="str">
            <v>De-delegated Funds (excl. ESG)</v>
          </cell>
        </row>
        <row r="464">
          <cell r="F464">
            <v>2164</v>
          </cell>
        </row>
        <row r="466">
          <cell r="A466" t="str">
            <v>Pupil Premium</v>
          </cell>
        </row>
        <row r="469">
          <cell r="F469">
            <v>10560</v>
          </cell>
        </row>
        <row r="471">
          <cell r="A471" t="str">
            <v>Pupil Premium C/F 18/19</v>
          </cell>
        </row>
        <row r="474">
          <cell r="F474">
            <v>4961</v>
          </cell>
        </row>
        <row r="476">
          <cell r="A476" t="str">
            <v>Sports Premium</v>
          </cell>
        </row>
        <row r="479">
          <cell r="F479">
            <v>16709</v>
          </cell>
        </row>
        <row r="481">
          <cell r="A481" t="str">
            <v>Sports Premium C/F 18/19</v>
          </cell>
        </row>
        <row r="484">
          <cell r="F484">
            <v>13451</v>
          </cell>
        </row>
        <row r="486">
          <cell r="A486" t="str">
            <v>PTA Expenditure</v>
          </cell>
        </row>
        <row r="489">
          <cell r="F489">
            <v>4000</v>
          </cell>
        </row>
        <row r="491">
          <cell r="A491" t="str">
            <v>Add Cost Centre Description Here</v>
          </cell>
        </row>
        <row r="494">
          <cell r="F494">
            <v>0</v>
          </cell>
        </row>
        <row r="496">
          <cell r="A496" t="str">
            <v>Add Cost Centre Description Here</v>
          </cell>
        </row>
        <row r="499">
          <cell r="F499">
            <v>0</v>
          </cell>
        </row>
        <row r="501">
          <cell r="A501" t="str">
            <v>Add Cost Centre Description Here</v>
          </cell>
        </row>
        <row r="504">
          <cell r="F504">
            <v>0</v>
          </cell>
        </row>
        <row r="506">
          <cell r="A506" t="str">
            <v>Add Cost Centre Description Here</v>
          </cell>
        </row>
        <row r="509">
          <cell r="F509">
            <v>0</v>
          </cell>
        </row>
        <row r="511">
          <cell r="A511" t="str">
            <v>Add Cost Centre Description Here</v>
          </cell>
        </row>
        <row r="514">
          <cell r="F514">
            <v>0</v>
          </cell>
        </row>
        <row r="516">
          <cell r="A516" t="str">
            <v>Add Cost Centre Description Here</v>
          </cell>
        </row>
        <row r="519">
          <cell r="F519">
            <v>0</v>
          </cell>
        </row>
        <row r="521">
          <cell r="A521" t="str">
            <v>Add Cost Centre Description Here</v>
          </cell>
        </row>
        <row r="524">
          <cell r="F524">
            <v>0</v>
          </cell>
        </row>
        <row r="526">
          <cell r="A526" t="str">
            <v>Add Cost Centre Description Here</v>
          </cell>
        </row>
        <row r="529">
          <cell r="F529">
            <v>0</v>
          </cell>
        </row>
        <row r="531">
          <cell r="A531" t="str">
            <v>Add Cost Centre Description Here</v>
          </cell>
        </row>
        <row r="534">
          <cell r="F534">
            <v>0</v>
          </cell>
        </row>
        <row r="536">
          <cell r="A536" t="str">
            <v>Add Cost Centre Description Here</v>
          </cell>
        </row>
        <row r="539">
          <cell r="F539">
            <v>0</v>
          </cell>
        </row>
        <row r="541">
          <cell r="A541" t="str">
            <v>Add Cost Centre Description Here</v>
          </cell>
        </row>
        <row r="544">
          <cell r="F544">
            <v>0</v>
          </cell>
        </row>
        <row r="546">
          <cell r="A546" t="str">
            <v>Add Cost Centre Description Here</v>
          </cell>
        </row>
        <row r="549">
          <cell r="F549">
            <v>0</v>
          </cell>
        </row>
        <row r="551">
          <cell r="A551" t="str">
            <v>Add Cost Centre Description Here</v>
          </cell>
        </row>
        <row r="554">
          <cell r="F554">
            <v>0</v>
          </cell>
        </row>
        <row r="556">
          <cell r="A556" t="str">
            <v>Add Cost Centre Description Here</v>
          </cell>
        </row>
        <row r="559">
          <cell r="F559">
            <v>0</v>
          </cell>
        </row>
        <row r="562">
          <cell r="F562">
            <v>557086</v>
          </cell>
        </row>
        <row r="567">
          <cell r="F567">
            <v>3199</v>
          </cell>
        </row>
        <row r="568">
          <cell r="A568" t="str">
            <v>Other (please enter description)</v>
          </cell>
        </row>
        <row r="569">
          <cell r="A569" t="str">
            <v>Other (please enter description)</v>
          </cell>
        </row>
        <row r="570">
          <cell r="A570" t="str">
            <v>Other (please enter description)</v>
          </cell>
        </row>
        <row r="571">
          <cell r="A571" t="str">
            <v>Other (please enter description)</v>
          </cell>
        </row>
        <row r="572">
          <cell r="F572">
            <v>3199</v>
          </cell>
        </row>
        <row r="575">
          <cell r="A575" t="str">
            <v>Other (please enter description)</v>
          </cell>
        </row>
        <row r="576">
          <cell r="A576" t="str">
            <v>Other (please enter description)</v>
          </cell>
        </row>
        <row r="577">
          <cell r="A577" t="str">
            <v>Other (please enter description)</v>
          </cell>
        </row>
        <row r="578">
          <cell r="A578" t="str">
            <v>Other (please enter description)</v>
          </cell>
        </row>
        <row r="579">
          <cell r="A579" t="str">
            <v>Other (please enter description)</v>
          </cell>
        </row>
        <row r="580">
          <cell r="A580" t="str">
            <v>Other (please enter description)</v>
          </cell>
        </row>
        <row r="581">
          <cell r="A581" t="str">
            <v>Other (please enter description)</v>
          </cell>
        </row>
        <row r="582">
          <cell r="A582" t="str">
            <v>Other (please enter description)</v>
          </cell>
        </row>
        <row r="583">
          <cell r="F583">
            <v>0</v>
          </cell>
        </row>
      </sheetData>
      <sheetData sheetId="5">
        <row r="9">
          <cell r="H9">
            <v>0</v>
          </cell>
        </row>
        <row r="18">
          <cell r="H18">
            <v>0</v>
          </cell>
        </row>
        <row r="21">
          <cell r="H21">
            <v>0</v>
          </cell>
        </row>
        <row r="37">
          <cell r="H37">
            <v>0</v>
          </cell>
        </row>
        <row r="39">
          <cell r="H39">
            <v>0</v>
          </cell>
        </row>
      </sheetData>
      <sheetData sheetId="6"/>
      <sheetData sheetId="7"/>
      <sheetData sheetId="8">
        <row r="5">
          <cell r="A5" t="str">
            <v>2019-20</v>
          </cell>
        </row>
        <row r="7">
          <cell r="A7" t="str">
            <v>1/4/19</v>
          </cell>
        </row>
        <row r="8">
          <cell r="A8" t="str">
            <v>31/3/20</v>
          </cell>
        </row>
        <row r="16">
          <cell r="A16" t="str">
            <v>2018-19</v>
          </cell>
        </row>
        <row r="29">
          <cell r="A29" t="str">
            <v>2020-21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864"/>
  <sheetViews>
    <sheetView tabSelected="1" workbookViewId="0">
      <selection sqref="A1:XFD1048576"/>
    </sheetView>
  </sheetViews>
  <sheetFormatPr defaultColWidth="9.140625" defaultRowHeight="15" x14ac:dyDescent="0.25"/>
  <cols>
    <col min="1" max="1" width="35.28515625" style="23" customWidth="1"/>
    <col min="2" max="2" width="9.140625" style="23"/>
    <col min="3" max="3" width="1.7109375" style="23" customWidth="1"/>
    <col min="4" max="4" width="35.28515625" style="23" customWidth="1"/>
    <col min="5" max="5" width="10.5703125" style="23" customWidth="1"/>
    <col min="6" max="6" width="20.7109375" style="11" hidden="1" customWidth="1"/>
    <col min="7" max="7" width="20.85546875" style="11" customWidth="1"/>
    <col min="8" max="8" width="42" style="201" customWidth="1"/>
    <col min="9" max="9" width="5.140625" style="28" hidden="1" customWidth="1"/>
    <col min="10" max="12" width="9.140625" style="23"/>
    <col min="13" max="13" width="5.42578125" style="23" customWidth="1"/>
    <col min="14" max="34" width="9.140625" style="23"/>
    <col min="35" max="16384" width="9.140625" style="11"/>
  </cols>
  <sheetData>
    <row r="1" spans="1:34" ht="25.5" customHeight="1" x14ac:dyDescent="0.25">
      <c r="A1" s="1" t="s">
        <v>0</v>
      </c>
      <c r="B1" s="2"/>
      <c r="C1" s="2"/>
      <c r="D1" s="3"/>
      <c r="E1" s="4" t="s">
        <v>1</v>
      </c>
      <c r="F1" s="5"/>
      <c r="G1" s="6"/>
      <c r="H1" s="7" t="str">
        <f>IF(OR(A1="(Please enter your school's cost code on the Income sheet)",A1="",E2="(please enter)",E2=""),"Please enter your school's cost code on the Income sheet before creating the budget return","")</f>
        <v/>
      </c>
      <c r="I1" s="8"/>
      <c r="J1" s="9"/>
      <c r="K1" s="9"/>
      <c r="L1" s="9"/>
      <c r="M1" s="9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1"/>
      <c r="AB1" s="11"/>
      <c r="AC1" s="11"/>
      <c r="AD1" s="11"/>
      <c r="AE1" s="11"/>
      <c r="AF1" s="11"/>
      <c r="AG1" s="11"/>
      <c r="AH1" s="11"/>
    </row>
    <row r="2" spans="1:34" ht="24.75" customHeight="1" thickBot="1" x14ac:dyDescent="0.3">
      <c r="A2" s="12" t="str">
        <f>'[1]Fin.Yr Lookups'!A5&amp;" Budget Plan: Summary"</f>
        <v>2019-20 Budget Plan: Summary</v>
      </c>
      <c r="B2" s="13"/>
      <c r="C2" s="13"/>
      <c r="D2" s="13"/>
      <c r="E2" s="14">
        <f>[1]Income!E1</f>
        <v>3370</v>
      </c>
      <c r="F2" s="15"/>
      <c r="G2" s="16"/>
      <c r="H2" s="7"/>
      <c r="I2" s="8"/>
      <c r="J2" s="9"/>
      <c r="K2" s="9"/>
      <c r="L2" s="9"/>
      <c r="M2" s="9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  <c r="AB2" s="11"/>
      <c r="AC2" s="11"/>
      <c r="AD2" s="11"/>
      <c r="AE2" s="11"/>
      <c r="AF2" s="11"/>
      <c r="AG2" s="11"/>
      <c r="AH2" s="11"/>
    </row>
    <row r="3" spans="1:34" ht="12" customHeight="1" x14ac:dyDescent="0.25">
      <c r="A3" s="17"/>
      <c r="B3" s="18"/>
      <c r="C3" s="19"/>
      <c r="D3" s="18"/>
      <c r="E3" s="20"/>
      <c r="F3" s="15"/>
      <c r="G3" s="16"/>
      <c r="H3" s="21"/>
      <c r="I3" s="22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1"/>
      <c r="AD3" s="11"/>
      <c r="AE3" s="11"/>
      <c r="AF3" s="11"/>
      <c r="AG3" s="11"/>
      <c r="AH3" s="11"/>
    </row>
    <row r="4" spans="1:34" ht="15" customHeight="1" thickBot="1" x14ac:dyDescent="0.3">
      <c r="A4" s="24" t="s">
        <v>2</v>
      </c>
      <c r="B4" s="25"/>
      <c r="C4" s="25"/>
      <c r="D4" s="26" t="s">
        <v>3</v>
      </c>
      <c r="E4" s="27" t="s">
        <v>3</v>
      </c>
      <c r="F4" s="16"/>
      <c r="G4" s="16"/>
      <c r="H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  <c r="AB4" s="11"/>
      <c r="AC4" s="11"/>
      <c r="AD4" s="11"/>
      <c r="AE4" s="11"/>
      <c r="AF4" s="11"/>
      <c r="AG4" s="11"/>
      <c r="AH4" s="11"/>
    </row>
    <row r="5" spans="1:34" ht="15" customHeight="1" x14ac:dyDescent="0.25">
      <c r="A5" s="29" t="str">
        <f>[1]Income!A19</f>
        <v>Section 251 Schools Block (excluding PFI)</v>
      </c>
      <c r="B5" s="30"/>
      <c r="C5" s="30"/>
      <c r="D5" s="31">
        <f>[1]Income!D19</f>
        <v>400612</v>
      </c>
      <c r="E5" s="32"/>
      <c r="F5" s="33" t="str">
        <f>"This is the newly created Budget Notification Report which should be sent to the Schools Finance Team. Please save this file with the name: '"&amp;'[1]Fin.Yr Lookups'!A5&amp;" Budget - (your school's name)' &amp; e-mail a copy to: finance.monitoring@essex.gov.uk"</f>
        <v>This is the newly created Budget Notification Report which should be sent to the Schools Finance Team. Please save this file with the name: '2019-20 Budget - (your school's name)' &amp; e-mail a copy to: finance.monitoring@essex.gov.uk</v>
      </c>
      <c r="G5" s="23"/>
      <c r="H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1"/>
      <c r="AD5" s="11"/>
      <c r="AE5" s="11"/>
      <c r="AF5" s="11"/>
      <c r="AG5" s="11"/>
      <c r="AH5" s="11"/>
    </row>
    <row r="6" spans="1:34" ht="15" customHeight="1" x14ac:dyDescent="0.25">
      <c r="A6" s="29" t="str">
        <f>[1]Income!A20</f>
        <v>Section 251: De-delegated funding (excl. ESG)</v>
      </c>
      <c r="B6" s="34"/>
      <c r="C6" s="30"/>
      <c r="D6" s="31">
        <f>[1]Income!D20</f>
        <v>2164</v>
      </c>
      <c r="E6" s="32"/>
      <c r="F6" s="35"/>
      <c r="G6" s="23"/>
      <c r="H6" s="21"/>
      <c r="I6" s="2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1"/>
      <c r="AB6" s="11"/>
      <c r="AC6" s="11"/>
      <c r="AD6" s="11"/>
      <c r="AE6" s="11"/>
      <c r="AF6" s="11"/>
      <c r="AG6" s="11"/>
      <c r="AH6" s="11"/>
    </row>
    <row r="7" spans="1:34" ht="15" customHeight="1" x14ac:dyDescent="0.25">
      <c r="A7" s="29" t="str">
        <f>[1]Income!A21</f>
        <v>Section 251 Schools Block - PFI Funding</v>
      </c>
      <c r="B7" s="30"/>
      <c r="C7" s="34"/>
      <c r="D7" s="31">
        <f>[1]Income!D21</f>
        <v>0</v>
      </c>
      <c r="E7" s="32"/>
      <c r="F7" s="35"/>
      <c r="G7" s="23"/>
      <c r="H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1"/>
      <c r="AB7" s="11"/>
      <c r="AC7" s="11"/>
      <c r="AD7" s="11"/>
      <c r="AE7" s="11"/>
      <c r="AF7" s="11"/>
      <c r="AG7" s="11"/>
      <c r="AH7" s="11"/>
    </row>
    <row r="8" spans="1:34" ht="15" customHeight="1" x14ac:dyDescent="0.25">
      <c r="A8" s="29" t="str">
        <f>[1]Income!A22</f>
        <v>High Needs: SEND &amp; EHCP Funding</v>
      </c>
      <c r="B8" s="34"/>
      <c r="C8" s="34"/>
      <c r="D8" s="31">
        <f>[1]Income!D22</f>
        <v>0</v>
      </c>
      <c r="E8" s="32"/>
      <c r="F8" s="35"/>
      <c r="G8" s="23"/>
      <c r="H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1"/>
      <c r="AB8" s="11"/>
      <c r="AC8" s="11"/>
      <c r="AD8" s="11"/>
      <c r="AE8" s="11"/>
      <c r="AF8" s="11"/>
      <c r="AG8" s="11"/>
      <c r="AH8" s="11"/>
    </row>
    <row r="9" spans="1:34" ht="15" customHeight="1" x14ac:dyDescent="0.25">
      <c r="A9" s="29" t="str">
        <f>[1]Income!A23</f>
        <v>High Needs: Special Provision Funding</v>
      </c>
      <c r="B9" s="34"/>
      <c r="C9" s="34"/>
      <c r="D9" s="31">
        <f>[1]Income!D23</f>
        <v>0</v>
      </c>
      <c r="E9" s="32"/>
      <c r="F9" s="35"/>
      <c r="G9" s="23"/>
      <c r="H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1"/>
      <c r="AB9" s="11"/>
      <c r="AC9" s="11"/>
      <c r="AD9" s="11"/>
      <c r="AE9" s="11"/>
      <c r="AF9" s="11"/>
      <c r="AG9" s="11"/>
      <c r="AH9" s="11"/>
    </row>
    <row r="10" spans="1:34" ht="15" customHeight="1" x14ac:dyDescent="0.25">
      <c r="A10" s="29" t="str">
        <f>[1]Income!A24</f>
        <v>Early Years Block Funding</v>
      </c>
      <c r="B10" s="34"/>
      <c r="C10" s="34"/>
      <c r="D10" s="31">
        <f>[1]Income!D24</f>
        <v>0</v>
      </c>
      <c r="E10" s="32"/>
      <c r="F10" s="35"/>
      <c r="G10" s="23"/>
      <c r="H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1"/>
      <c r="AB10" s="11"/>
      <c r="AC10" s="11"/>
      <c r="AD10" s="11"/>
      <c r="AE10" s="11"/>
      <c r="AF10" s="11"/>
      <c r="AG10" s="11"/>
      <c r="AH10" s="11"/>
    </row>
    <row r="11" spans="1:34" ht="15" customHeight="1" x14ac:dyDescent="0.25">
      <c r="A11" s="29" t="str">
        <f>[1]Income!A25</f>
        <v>Pupil Premium Funding</v>
      </c>
      <c r="B11" s="36"/>
      <c r="C11" s="36"/>
      <c r="D11" s="31">
        <f>[1]Income!D25</f>
        <v>10560</v>
      </c>
      <c r="E11" s="32"/>
      <c r="F11" s="35"/>
      <c r="G11" s="23"/>
      <c r="H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1"/>
      <c r="AB11" s="11"/>
      <c r="AC11" s="11"/>
      <c r="AD11" s="11"/>
      <c r="AE11" s="11"/>
      <c r="AF11" s="11"/>
      <c r="AG11" s="11"/>
      <c r="AH11" s="11"/>
    </row>
    <row r="12" spans="1:34" ht="15.75" thickBot="1" x14ac:dyDescent="0.3">
      <c r="A12" s="29" t="str">
        <f>[1]Income!A26</f>
        <v>KS1 Class Size Funding</v>
      </c>
      <c r="B12" s="34"/>
      <c r="C12" s="34"/>
      <c r="D12" s="31">
        <f>[1]Income!D26</f>
        <v>8094</v>
      </c>
      <c r="E12" s="32"/>
      <c r="F12" s="37"/>
      <c r="G12" s="23"/>
      <c r="H12" s="38" t="str">
        <f>IF(I12&gt;0,"Please enter a description in column A on the Income sheet","")</f>
        <v/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1"/>
      <c r="AB12" s="11"/>
      <c r="AC12" s="11"/>
      <c r="AD12" s="11"/>
      <c r="AE12" s="11"/>
      <c r="AF12" s="11"/>
      <c r="AG12" s="11"/>
      <c r="AH12" s="11"/>
    </row>
    <row r="13" spans="1:34" x14ac:dyDescent="0.25">
      <c r="A13" s="29" t="str">
        <f>[1]Income!A27</f>
        <v>Universal Infant Free School Meal Funding (UIFSM)</v>
      </c>
      <c r="B13" s="34"/>
      <c r="C13" s="34"/>
      <c r="D13" s="31">
        <f>[1]Income!D27</f>
        <v>13128</v>
      </c>
      <c r="E13" s="32"/>
      <c r="F13" s="23"/>
      <c r="G13" s="23"/>
      <c r="H13" s="38" t="str">
        <f t="shared" ref="H13:H29" si="0">IF(I13&gt;0,"Please enter a description in column A on the Income sheet","")</f>
        <v/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</row>
    <row r="14" spans="1:34" ht="15" customHeight="1" x14ac:dyDescent="0.25">
      <c r="A14" s="29" t="str">
        <f>[1]Income!A28</f>
        <v>Sports Grant Funding</v>
      </c>
      <c r="B14" s="34"/>
      <c r="C14" s="34"/>
      <c r="D14" s="31">
        <f>[1]Income!D28</f>
        <v>16709</v>
      </c>
      <c r="E14" s="32"/>
      <c r="F14" s="23"/>
      <c r="G14" s="23"/>
      <c r="H14" s="38" t="str">
        <f t="shared" si="0"/>
        <v/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</row>
    <row r="15" spans="1:34" ht="15" customHeight="1" x14ac:dyDescent="0.25">
      <c r="A15" s="29" t="str">
        <f>[1]Income!A29</f>
        <v>DfE Funding for Teachers Pensions 19/20</v>
      </c>
      <c r="B15" s="34"/>
      <c r="C15" s="34"/>
      <c r="D15" s="31">
        <f>[1]Income!D29</f>
        <v>7739</v>
      </c>
      <c r="E15" s="32"/>
      <c r="F15" s="23"/>
      <c r="G15" s="23"/>
      <c r="H15" s="38" t="str">
        <f t="shared" si="0"/>
        <v/>
      </c>
      <c r="I15" s="28">
        <f t="shared" ref="I15:I29" si="1">IF(AND(D15&lt;&gt;0,A15="Other: Please enter description"),1,0)</f>
        <v>0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1"/>
      <c r="AB15" s="11"/>
      <c r="AC15" s="11"/>
      <c r="AD15" s="11"/>
      <c r="AE15" s="11"/>
      <c r="AF15" s="11"/>
      <c r="AG15" s="11"/>
      <c r="AH15" s="11"/>
    </row>
    <row r="16" spans="1:34" ht="15" customHeight="1" x14ac:dyDescent="0.25">
      <c r="A16" s="29" t="str">
        <f>[1]Income!A30</f>
        <v>DfE Teachers Pay Grant 18/19 Apr - Aug 19</v>
      </c>
      <c r="B16" s="36"/>
      <c r="C16" s="36"/>
      <c r="D16" s="31">
        <f>[1]Income!D30</f>
        <v>1306</v>
      </c>
      <c r="E16" s="32"/>
      <c r="F16" s="23"/>
      <c r="G16" s="23"/>
      <c r="H16" s="38" t="str">
        <f t="shared" si="0"/>
        <v/>
      </c>
      <c r="I16" s="28">
        <f t="shared" si="1"/>
        <v>0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1"/>
      <c r="AB16" s="11"/>
      <c r="AC16" s="11"/>
      <c r="AD16" s="11"/>
      <c r="AE16" s="11"/>
      <c r="AF16" s="11"/>
      <c r="AG16" s="11"/>
      <c r="AH16" s="11"/>
    </row>
    <row r="17" spans="1:34" ht="15" customHeight="1" x14ac:dyDescent="0.25">
      <c r="A17" s="29" t="str">
        <f>[1]Income!A31</f>
        <v>Other: Please enter description</v>
      </c>
      <c r="B17" s="34"/>
      <c r="C17" s="34"/>
      <c r="D17" s="31">
        <f>[1]Income!D31</f>
        <v>0</v>
      </c>
      <c r="E17" s="32"/>
      <c r="F17" s="23"/>
      <c r="G17" s="23"/>
      <c r="H17" s="38" t="str">
        <f t="shared" si="0"/>
        <v/>
      </c>
      <c r="I17" s="28">
        <f t="shared" si="1"/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  <c r="AB17" s="11"/>
      <c r="AC17" s="11"/>
      <c r="AD17" s="11"/>
      <c r="AE17" s="11"/>
      <c r="AF17" s="11"/>
      <c r="AG17" s="11"/>
      <c r="AH17" s="11"/>
    </row>
    <row r="18" spans="1:34" ht="15" customHeight="1" x14ac:dyDescent="0.25">
      <c r="A18" s="29" t="str">
        <f>[1]Income!A32</f>
        <v>Other: Please enter description</v>
      </c>
      <c r="B18" s="36"/>
      <c r="C18" s="36"/>
      <c r="D18" s="31">
        <f>[1]Income!D32</f>
        <v>0</v>
      </c>
      <c r="E18" s="39"/>
      <c r="F18" s="23"/>
      <c r="G18" s="23"/>
      <c r="H18" s="38" t="str">
        <f t="shared" si="0"/>
        <v/>
      </c>
      <c r="I18" s="28">
        <f t="shared" si="1"/>
        <v>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1"/>
      <c r="AB18" s="11"/>
      <c r="AC18" s="11"/>
      <c r="AD18" s="11"/>
      <c r="AE18" s="11"/>
      <c r="AF18" s="11"/>
      <c r="AG18" s="11"/>
      <c r="AH18" s="11"/>
    </row>
    <row r="19" spans="1:34" ht="15" customHeight="1" x14ac:dyDescent="0.25">
      <c r="A19" s="29" t="str">
        <f>[1]Income!A33</f>
        <v>Other: Please enter description</v>
      </c>
      <c r="B19" s="34"/>
      <c r="C19" s="34"/>
      <c r="D19" s="31">
        <f>[1]Income!D33</f>
        <v>0</v>
      </c>
      <c r="E19" s="32"/>
      <c r="F19" s="23"/>
      <c r="G19" s="23"/>
      <c r="H19" s="38" t="str">
        <f t="shared" si="0"/>
        <v/>
      </c>
      <c r="I19" s="28">
        <f t="shared" si="1"/>
        <v>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1"/>
      <c r="AB19" s="11"/>
      <c r="AC19" s="11"/>
      <c r="AD19" s="11"/>
      <c r="AE19" s="11"/>
      <c r="AF19" s="11"/>
      <c r="AG19" s="11"/>
      <c r="AH19" s="11"/>
    </row>
    <row r="20" spans="1:34" ht="15" customHeight="1" x14ac:dyDescent="0.25">
      <c r="A20" s="29" t="str">
        <f>[1]Income!A34</f>
        <v>Other: Please enter description</v>
      </c>
      <c r="B20" s="34"/>
      <c r="C20" s="34"/>
      <c r="D20" s="31">
        <f>[1]Income!D34</f>
        <v>0</v>
      </c>
      <c r="E20" s="32"/>
      <c r="F20" s="23"/>
      <c r="G20" s="23"/>
      <c r="H20" s="38" t="str">
        <f t="shared" si="0"/>
        <v/>
      </c>
      <c r="I20" s="28">
        <f t="shared" si="1"/>
        <v>0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1"/>
      <c r="AB20" s="11"/>
      <c r="AC20" s="11"/>
      <c r="AD20" s="11"/>
      <c r="AE20" s="11"/>
      <c r="AF20" s="11"/>
      <c r="AG20" s="11"/>
      <c r="AH20" s="11"/>
    </row>
    <row r="21" spans="1:34" ht="15" customHeight="1" x14ac:dyDescent="0.25">
      <c r="A21" s="29" t="str">
        <f>[1]Income!A35</f>
        <v>Other: Please enter description</v>
      </c>
      <c r="B21" s="34"/>
      <c r="C21" s="34"/>
      <c r="D21" s="31">
        <f>[1]Income!D35</f>
        <v>0</v>
      </c>
      <c r="E21" s="32"/>
      <c r="F21" s="23"/>
      <c r="G21" s="23"/>
      <c r="H21" s="38" t="str">
        <f t="shared" si="0"/>
        <v/>
      </c>
      <c r="I21" s="28">
        <f t="shared" si="1"/>
        <v>0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1"/>
      <c r="AB21" s="11"/>
      <c r="AC21" s="11"/>
      <c r="AD21" s="11"/>
      <c r="AE21" s="11"/>
      <c r="AF21" s="11"/>
      <c r="AG21" s="11"/>
      <c r="AH21" s="11"/>
    </row>
    <row r="22" spans="1:34" ht="15" customHeight="1" x14ac:dyDescent="0.25">
      <c r="A22" s="29" t="str">
        <f>[1]Income!A36</f>
        <v>Other: Please enter description</v>
      </c>
      <c r="B22" s="34"/>
      <c r="C22" s="34"/>
      <c r="D22" s="31">
        <f>[1]Income!D36</f>
        <v>0</v>
      </c>
      <c r="E22" s="32"/>
      <c r="F22" s="23"/>
      <c r="G22" s="23"/>
      <c r="H22" s="38" t="str">
        <f t="shared" si="0"/>
        <v/>
      </c>
      <c r="I22" s="28">
        <f t="shared" si="1"/>
        <v>0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1"/>
      <c r="AB22" s="11"/>
      <c r="AC22" s="11"/>
      <c r="AD22" s="11"/>
      <c r="AE22" s="11"/>
      <c r="AF22" s="11"/>
      <c r="AG22" s="11"/>
      <c r="AH22" s="11"/>
    </row>
    <row r="23" spans="1:34" ht="15" customHeight="1" x14ac:dyDescent="0.25">
      <c r="A23" s="29" t="str">
        <f>[1]Income!A37</f>
        <v>Other: Please enter description</v>
      </c>
      <c r="B23" s="34"/>
      <c r="C23" s="34"/>
      <c r="D23" s="31">
        <f>[1]Income!D37</f>
        <v>0</v>
      </c>
      <c r="E23" s="32"/>
      <c r="F23" s="23"/>
      <c r="G23" s="23"/>
      <c r="H23" s="38" t="str">
        <f t="shared" si="0"/>
        <v/>
      </c>
      <c r="I23" s="28">
        <f t="shared" si="1"/>
        <v>0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1"/>
      <c r="AB23" s="11"/>
      <c r="AC23" s="11"/>
      <c r="AD23" s="11"/>
      <c r="AE23" s="11"/>
      <c r="AF23" s="11"/>
      <c r="AG23" s="11"/>
      <c r="AH23" s="11"/>
    </row>
    <row r="24" spans="1:34" ht="15" customHeight="1" x14ac:dyDescent="0.25">
      <c r="A24" s="29" t="str">
        <f>[1]Income!A38</f>
        <v>Other: Please enter description</v>
      </c>
      <c r="B24" s="34"/>
      <c r="C24" s="34"/>
      <c r="D24" s="31">
        <f>[1]Income!D38</f>
        <v>0</v>
      </c>
      <c r="E24" s="32"/>
      <c r="F24" s="23"/>
      <c r="G24" s="23"/>
      <c r="H24" s="38" t="str">
        <f t="shared" si="0"/>
        <v/>
      </c>
      <c r="I24" s="28">
        <f t="shared" si="1"/>
        <v>0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1"/>
      <c r="AB24" s="11"/>
      <c r="AC24" s="11"/>
      <c r="AD24" s="11"/>
      <c r="AE24" s="11"/>
      <c r="AF24" s="11"/>
      <c r="AG24" s="11"/>
      <c r="AH24" s="11"/>
    </row>
    <row r="25" spans="1:34" ht="15" customHeight="1" x14ac:dyDescent="0.25">
      <c r="A25" s="29" t="str">
        <f>[1]Income!A39</f>
        <v>Other: Please enter description</v>
      </c>
      <c r="B25" s="34"/>
      <c r="C25" s="34"/>
      <c r="D25" s="31">
        <f>[1]Income!D39</f>
        <v>0</v>
      </c>
      <c r="E25" s="39"/>
      <c r="F25" s="23"/>
      <c r="G25" s="23"/>
      <c r="H25" s="38" t="str">
        <f t="shared" si="0"/>
        <v/>
      </c>
      <c r="I25" s="28">
        <f t="shared" si="1"/>
        <v>0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1"/>
      <c r="AB25" s="11"/>
      <c r="AC25" s="11"/>
      <c r="AD25" s="11"/>
      <c r="AE25" s="11"/>
      <c r="AF25" s="11"/>
      <c r="AG25" s="11"/>
      <c r="AH25" s="11"/>
    </row>
    <row r="26" spans="1:34" ht="15" customHeight="1" x14ac:dyDescent="0.25">
      <c r="A26" s="29" t="str">
        <f>[1]Income!A40</f>
        <v>Other: Please enter description</v>
      </c>
      <c r="B26" s="34"/>
      <c r="C26" s="34"/>
      <c r="D26" s="31">
        <f>[1]Income!D40</f>
        <v>0</v>
      </c>
      <c r="E26" s="39"/>
      <c r="F26" s="23"/>
      <c r="G26" s="23"/>
      <c r="H26" s="38" t="str">
        <f>IF(I26&gt;0,"Please enter a description in column A on the Income sheet","")</f>
        <v/>
      </c>
      <c r="I26" s="28">
        <f t="shared" si="1"/>
        <v>0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1"/>
      <c r="AB26" s="11"/>
      <c r="AC26" s="11"/>
      <c r="AD26" s="11"/>
      <c r="AE26" s="11"/>
      <c r="AF26" s="11"/>
      <c r="AG26" s="11"/>
      <c r="AH26" s="11"/>
    </row>
    <row r="27" spans="1:34" ht="15" customHeight="1" x14ac:dyDescent="0.25">
      <c r="A27" s="29" t="str">
        <f>[1]Income!A41</f>
        <v>Other: Please enter description</v>
      </c>
      <c r="B27" s="34"/>
      <c r="C27" s="34"/>
      <c r="D27" s="31">
        <f>[1]Income!D41</f>
        <v>0</v>
      </c>
      <c r="E27" s="39"/>
      <c r="F27" s="23"/>
      <c r="G27" s="23"/>
      <c r="H27" s="38" t="str">
        <f t="shared" si="0"/>
        <v/>
      </c>
      <c r="I27" s="28">
        <f t="shared" si="1"/>
        <v>0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1"/>
      <c r="AB27" s="11"/>
      <c r="AC27" s="11"/>
      <c r="AD27" s="11"/>
      <c r="AE27" s="11"/>
      <c r="AF27" s="11"/>
      <c r="AG27" s="11"/>
      <c r="AH27" s="11"/>
    </row>
    <row r="28" spans="1:34" ht="15" customHeight="1" x14ac:dyDescent="0.25">
      <c r="A28" s="29" t="str">
        <f>[1]Income!A42</f>
        <v>Other: Please enter description</v>
      </c>
      <c r="B28" s="34"/>
      <c r="C28" s="34"/>
      <c r="D28" s="31">
        <f>[1]Income!D42</f>
        <v>0</v>
      </c>
      <c r="E28" s="40"/>
      <c r="F28" s="23"/>
      <c r="G28" s="23"/>
      <c r="H28" s="38" t="str">
        <f t="shared" si="0"/>
        <v/>
      </c>
      <c r="I28" s="28">
        <f t="shared" si="1"/>
        <v>0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1"/>
      <c r="AB28" s="11"/>
      <c r="AC28" s="11"/>
      <c r="AD28" s="11"/>
      <c r="AE28" s="11"/>
      <c r="AF28" s="11"/>
      <c r="AG28" s="11"/>
      <c r="AH28" s="11"/>
    </row>
    <row r="29" spans="1:34" ht="15" customHeight="1" x14ac:dyDescent="0.25">
      <c r="A29" s="29" t="str">
        <f>[1]Income!A43</f>
        <v>Other: Please enter description</v>
      </c>
      <c r="B29" s="34"/>
      <c r="C29" s="34"/>
      <c r="D29" s="31">
        <f>[1]Income!D43</f>
        <v>0</v>
      </c>
      <c r="E29" s="41">
        <f>SUM(D5:D29)</f>
        <v>460312</v>
      </c>
      <c r="F29" s="23"/>
      <c r="G29" s="23"/>
      <c r="H29" s="38" t="str">
        <f t="shared" si="0"/>
        <v/>
      </c>
      <c r="I29" s="28">
        <f t="shared" si="1"/>
        <v>0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1"/>
      <c r="AB29" s="11"/>
      <c r="AC29" s="11"/>
      <c r="AD29" s="11"/>
      <c r="AE29" s="11"/>
      <c r="AF29" s="11"/>
      <c r="AG29" s="11"/>
      <c r="AH29" s="11"/>
    </row>
    <row r="30" spans="1:34" ht="9" customHeight="1" x14ac:dyDescent="0.25">
      <c r="A30" s="42"/>
      <c r="B30" s="36"/>
      <c r="C30" s="36"/>
      <c r="D30" s="43"/>
      <c r="E30" s="44"/>
      <c r="F30" s="23"/>
      <c r="G30" s="23"/>
      <c r="H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1"/>
      <c r="AB30" s="11"/>
      <c r="AC30" s="11"/>
      <c r="AD30" s="11"/>
      <c r="AE30" s="11"/>
      <c r="AF30" s="11"/>
      <c r="AG30" s="11"/>
      <c r="AH30" s="11"/>
    </row>
    <row r="31" spans="1:34" ht="15" customHeight="1" x14ac:dyDescent="0.25">
      <c r="A31" s="45" t="s">
        <v>4</v>
      </c>
      <c r="B31" s="46"/>
      <c r="C31" s="46"/>
      <c r="D31" s="47"/>
      <c r="E31" s="44"/>
      <c r="F31" s="23"/>
      <c r="G31" s="23"/>
      <c r="H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1"/>
      <c r="AB31" s="11"/>
      <c r="AC31" s="11"/>
      <c r="AD31" s="11"/>
      <c r="AE31" s="11"/>
      <c r="AF31" s="11"/>
      <c r="AG31" s="11"/>
      <c r="AH31" s="11"/>
    </row>
    <row r="32" spans="1:34" ht="15" customHeight="1" x14ac:dyDescent="0.25">
      <c r="A32" s="48" t="s">
        <v>5</v>
      </c>
      <c r="B32" s="49"/>
      <c r="C32" s="49"/>
      <c r="D32" s="31">
        <f>[1]Income!D47</f>
        <v>0</v>
      </c>
      <c r="E32" s="44"/>
      <c r="F32" s="23"/>
      <c r="G32" s="23"/>
      <c r="H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1"/>
      <c r="AB32" s="11"/>
      <c r="AC32" s="11"/>
      <c r="AD32" s="11"/>
      <c r="AE32" s="11"/>
      <c r="AF32" s="11"/>
      <c r="AG32" s="11"/>
      <c r="AH32" s="11"/>
    </row>
    <row r="33" spans="1:34" ht="15" customHeight="1" x14ac:dyDescent="0.25">
      <c r="A33" s="50" t="s">
        <v>6</v>
      </c>
      <c r="B33" s="34"/>
      <c r="C33" s="34"/>
      <c r="D33" s="31">
        <f>[1]Income!D48</f>
        <v>0</v>
      </c>
      <c r="E33" s="44"/>
      <c r="F33" s="23"/>
      <c r="G33" s="23"/>
      <c r="H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1"/>
      <c r="AB33" s="11"/>
      <c r="AC33" s="11"/>
      <c r="AD33" s="11"/>
      <c r="AE33" s="11"/>
      <c r="AF33" s="11"/>
      <c r="AG33" s="11"/>
      <c r="AH33" s="11"/>
    </row>
    <row r="34" spans="1:34" ht="15" customHeight="1" x14ac:dyDescent="0.25">
      <c r="A34" s="50" t="str">
        <f>IF([1]Income!A49="Other: Please enter description","Not in use",[1]Income!A49)</f>
        <v>PTA Income</v>
      </c>
      <c r="B34" s="34"/>
      <c r="C34" s="34"/>
      <c r="D34" s="31">
        <f>[1]Income!D49</f>
        <v>4000</v>
      </c>
      <c r="E34" s="40"/>
      <c r="F34" s="23"/>
      <c r="G34" s="23"/>
      <c r="H34" s="38" t="str">
        <f t="shared" ref="H34:H46" si="2">IF(I34&gt;0,"Please enter a description in column A on the Income sheet","")</f>
        <v/>
      </c>
      <c r="I34" s="28">
        <f>IF(AND(D34&lt;&gt;0,A34="Not in use"),1,0)</f>
        <v>0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1"/>
      <c r="AB34" s="11"/>
      <c r="AC34" s="11"/>
      <c r="AD34" s="11"/>
      <c r="AE34" s="11"/>
      <c r="AF34" s="11"/>
      <c r="AG34" s="11"/>
      <c r="AH34" s="11"/>
    </row>
    <row r="35" spans="1:34" ht="15" customHeight="1" x14ac:dyDescent="0.25">
      <c r="A35" s="50" t="str">
        <f>IF([1]Income!A50="Other: Please enter description","Not in use",[1]Income!A50)</f>
        <v>Catering Income</v>
      </c>
      <c r="B35" s="34"/>
      <c r="C35" s="34"/>
      <c r="D35" s="31">
        <f>[1]Income!D50</f>
        <v>12540</v>
      </c>
      <c r="E35" s="40"/>
      <c r="F35" s="23"/>
      <c r="G35" s="23"/>
      <c r="H35" s="38" t="str">
        <f t="shared" si="2"/>
        <v/>
      </c>
      <c r="I35" s="28">
        <f t="shared" ref="I35:I46" si="3">IF(AND(D35&lt;&gt;0,A35="Not in use"),1,0)</f>
        <v>0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1"/>
      <c r="AB35" s="11"/>
      <c r="AC35" s="11"/>
      <c r="AD35" s="11"/>
      <c r="AE35" s="11"/>
      <c r="AF35" s="11"/>
      <c r="AG35" s="11"/>
      <c r="AH35" s="11"/>
    </row>
    <row r="36" spans="1:34" ht="15" customHeight="1" x14ac:dyDescent="0.25">
      <c r="A36" s="50" t="str">
        <f>IF([1]Income!A51="Other: Please enter description","Not in use",[1]Income!A51)</f>
        <v>Swimming Income</v>
      </c>
      <c r="B36" s="34"/>
      <c r="C36" s="34"/>
      <c r="D36" s="31">
        <f>[1]Income!D51</f>
        <v>3040</v>
      </c>
      <c r="E36" s="40"/>
      <c r="F36" s="23"/>
      <c r="G36" s="23"/>
      <c r="H36" s="38" t="str">
        <f t="shared" si="2"/>
        <v/>
      </c>
      <c r="I36" s="28">
        <f t="shared" si="3"/>
        <v>0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1"/>
      <c r="AB36" s="11"/>
      <c r="AC36" s="11"/>
      <c r="AD36" s="11"/>
      <c r="AE36" s="11"/>
      <c r="AF36" s="11"/>
      <c r="AG36" s="11"/>
      <c r="AH36" s="11"/>
    </row>
    <row r="37" spans="1:34" ht="15" customHeight="1" x14ac:dyDescent="0.25">
      <c r="A37" s="50" t="str">
        <f>IF([1]Income!A52="Other: Please enter description","Not in use",[1]Income!A52)</f>
        <v>School Club Income</v>
      </c>
      <c r="B37" s="34"/>
      <c r="C37" s="34"/>
      <c r="D37" s="31">
        <f>[1]Income!D52</f>
        <v>500</v>
      </c>
      <c r="E37" s="40"/>
      <c r="F37" s="23"/>
      <c r="G37" s="23"/>
      <c r="H37" s="38" t="str">
        <f t="shared" si="2"/>
        <v/>
      </c>
      <c r="I37" s="28">
        <f t="shared" si="3"/>
        <v>0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1"/>
      <c r="AB37" s="11"/>
      <c r="AC37" s="11"/>
      <c r="AD37" s="11"/>
      <c r="AE37" s="11"/>
      <c r="AF37" s="11"/>
      <c r="AG37" s="11"/>
      <c r="AH37" s="11"/>
    </row>
    <row r="38" spans="1:34" ht="15" customHeight="1" x14ac:dyDescent="0.25">
      <c r="A38" s="50" t="str">
        <f>IF([1]Income!A53="Other: Please enter description","Not in use",[1]Income!A53)</f>
        <v>Breakfast Club Income</v>
      </c>
      <c r="B38" s="34"/>
      <c r="C38" s="34"/>
      <c r="D38" s="31">
        <f>[1]Income!D53</f>
        <v>3040</v>
      </c>
      <c r="E38" s="40"/>
      <c r="F38" s="23"/>
      <c r="G38" s="23"/>
      <c r="H38" s="38" t="str">
        <f t="shared" si="2"/>
        <v/>
      </c>
      <c r="I38" s="28">
        <f t="shared" si="3"/>
        <v>0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1"/>
      <c r="AB38" s="11"/>
      <c r="AC38" s="11"/>
      <c r="AD38" s="11"/>
      <c r="AE38" s="11"/>
      <c r="AF38" s="11"/>
      <c r="AG38" s="11"/>
      <c r="AH38" s="11"/>
    </row>
    <row r="39" spans="1:34" ht="15" customHeight="1" x14ac:dyDescent="0.25">
      <c r="A39" s="50" t="str">
        <f>IF([1]Income!A54="Other: Please enter description","Not in use",[1]Income!A54)</f>
        <v>Not in use</v>
      </c>
      <c r="B39" s="34"/>
      <c r="C39" s="34"/>
      <c r="D39" s="31">
        <f>[1]Income!D54</f>
        <v>0</v>
      </c>
      <c r="E39" s="40"/>
      <c r="F39" s="23"/>
      <c r="G39" s="23"/>
      <c r="H39" s="38" t="str">
        <f t="shared" si="2"/>
        <v/>
      </c>
      <c r="I39" s="28">
        <f t="shared" si="3"/>
        <v>0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1"/>
      <c r="AB39" s="11"/>
      <c r="AC39" s="11"/>
      <c r="AD39" s="11"/>
      <c r="AE39" s="11"/>
      <c r="AF39" s="11"/>
      <c r="AG39" s="11"/>
      <c r="AH39" s="11"/>
    </row>
    <row r="40" spans="1:34" ht="15" customHeight="1" x14ac:dyDescent="0.25">
      <c r="A40" s="50" t="str">
        <f>IF([1]Income!A55="Other: Please enter description","Not in use",[1]Income!A55)</f>
        <v>Not in use</v>
      </c>
      <c r="B40" s="34"/>
      <c r="C40" s="34"/>
      <c r="D40" s="31">
        <f>[1]Income!D55</f>
        <v>0</v>
      </c>
      <c r="E40" s="40"/>
      <c r="F40" s="23"/>
      <c r="G40" s="23"/>
      <c r="H40" s="38" t="str">
        <f t="shared" si="2"/>
        <v/>
      </c>
      <c r="I40" s="28">
        <f t="shared" si="3"/>
        <v>0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1"/>
      <c r="AB40" s="11"/>
      <c r="AC40" s="11"/>
      <c r="AD40" s="11"/>
      <c r="AE40" s="11"/>
      <c r="AF40" s="11"/>
      <c r="AG40" s="11"/>
      <c r="AH40" s="11"/>
    </row>
    <row r="41" spans="1:34" ht="15" customHeight="1" x14ac:dyDescent="0.25">
      <c r="A41" s="50" t="str">
        <f>IF([1]Income!A56="Other: Please enter description","Not in use",[1]Income!A56)</f>
        <v>Not in use</v>
      </c>
      <c r="B41" s="34"/>
      <c r="C41" s="34"/>
      <c r="D41" s="31">
        <f>[1]Income!D56</f>
        <v>0</v>
      </c>
      <c r="E41" s="40"/>
      <c r="F41" s="23"/>
      <c r="G41" s="23"/>
      <c r="H41" s="38" t="str">
        <f t="shared" si="2"/>
        <v/>
      </c>
      <c r="I41" s="28">
        <f t="shared" si="3"/>
        <v>0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1"/>
      <c r="AB41" s="11"/>
      <c r="AC41" s="11"/>
      <c r="AD41" s="11"/>
      <c r="AE41" s="11"/>
      <c r="AF41" s="11"/>
      <c r="AG41" s="11"/>
      <c r="AH41" s="11"/>
    </row>
    <row r="42" spans="1:34" ht="15" customHeight="1" x14ac:dyDescent="0.25">
      <c r="A42" s="50" t="str">
        <f>IF([1]Income!A57="Other: Please enter description","Not in use",[1]Income!A57)</f>
        <v>Not in use</v>
      </c>
      <c r="B42" s="34"/>
      <c r="C42" s="34"/>
      <c r="D42" s="31">
        <f>[1]Income!D57</f>
        <v>0</v>
      </c>
      <c r="E42" s="40"/>
      <c r="F42" s="23"/>
      <c r="G42" s="23"/>
      <c r="H42" s="38" t="str">
        <f>IF(I42&gt;0,"Please enter a description in column A on the Income sheet","")</f>
        <v/>
      </c>
      <c r="I42" s="28">
        <f t="shared" si="3"/>
        <v>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1"/>
      <c r="AB42" s="11"/>
      <c r="AC42" s="11"/>
      <c r="AD42" s="11"/>
      <c r="AE42" s="11"/>
      <c r="AF42" s="11"/>
      <c r="AG42" s="11"/>
      <c r="AH42" s="11"/>
    </row>
    <row r="43" spans="1:34" ht="15" customHeight="1" x14ac:dyDescent="0.25">
      <c r="A43" s="50" t="str">
        <f>IF([1]Income!A58="Other: Please enter description","Not in use",[1]Income!A58)</f>
        <v>Not in use</v>
      </c>
      <c r="B43" s="34"/>
      <c r="C43" s="34"/>
      <c r="D43" s="31">
        <f>[1]Income!D58</f>
        <v>0</v>
      </c>
      <c r="E43" s="40"/>
      <c r="F43" s="23"/>
      <c r="G43" s="23"/>
      <c r="H43" s="38" t="str">
        <f t="shared" si="2"/>
        <v/>
      </c>
      <c r="I43" s="28">
        <f t="shared" si="3"/>
        <v>0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1"/>
      <c r="AB43" s="11"/>
      <c r="AC43" s="11"/>
      <c r="AD43" s="11"/>
      <c r="AE43" s="11"/>
      <c r="AF43" s="11"/>
      <c r="AG43" s="11"/>
      <c r="AH43" s="11"/>
    </row>
    <row r="44" spans="1:34" ht="15" customHeight="1" x14ac:dyDescent="0.25">
      <c r="A44" s="50" t="str">
        <f>IF([1]Income!A59="Other: Please enter description","Not in use",[1]Income!A59)</f>
        <v>Not in use</v>
      </c>
      <c r="B44" s="34"/>
      <c r="C44" s="34"/>
      <c r="D44" s="31">
        <f>[1]Income!D59</f>
        <v>0</v>
      </c>
      <c r="E44" s="40"/>
      <c r="F44" s="23"/>
      <c r="G44" s="23"/>
      <c r="H44" s="38" t="str">
        <f t="shared" si="2"/>
        <v/>
      </c>
      <c r="I44" s="28">
        <f t="shared" si="3"/>
        <v>0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1"/>
      <c r="AB44" s="11"/>
      <c r="AC44" s="11"/>
      <c r="AD44" s="11"/>
      <c r="AE44" s="11"/>
      <c r="AF44" s="11"/>
      <c r="AG44" s="11"/>
      <c r="AH44" s="11"/>
    </row>
    <row r="45" spans="1:34" ht="15" customHeight="1" x14ac:dyDescent="0.25">
      <c r="A45" s="50" t="str">
        <f>IF([1]Income!A60="Other: Please enter description","Not in use",[1]Income!A60)</f>
        <v>Not in use</v>
      </c>
      <c r="B45" s="34"/>
      <c r="C45" s="34"/>
      <c r="D45" s="31">
        <f>[1]Income!D60</f>
        <v>0</v>
      </c>
      <c r="E45" s="40"/>
      <c r="F45" s="23"/>
      <c r="G45" s="23"/>
      <c r="H45" s="38" t="str">
        <f t="shared" si="2"/>
        <v/>
      </c>
      <c r="I45" s="28">
        <f t="shared" si="3"/>
        <v>0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1"/>
      <c r="AB45" s="11"/>
      <c r="AC45" s="11"/>
      <c r="AD45" s="11"/>
      <c r="AE45" s="11"/>
      <c r="AF45" s="11"/>
      <c r="AG45" s="11"/>
      <c r="AH45" s="11"/>
    </row>
    <row r="46" spans="1:34" ht="15" customHeight="1" x14ac:dyDescent="0.25">
      <c r="A46" s="50" t="str">
        <f>IF([1]Income!A61="Other: Please enter description","Not in use",[1]Income!A61)</f>
        <v>Not in use</v>
      </c>
      <c r="B46" s="34"/>
      <c r="C46" s="34"/>
      <c r="D46" s="31">
        <f>[1]Income!D61</f>
        <v>0</v>
      </c>
      <c r="E46" s="41">
        <f>SUM(D32:D46)</f>
        <v>23120</v>
      </c>
      <c r="F46" s="23"/>
      <c r="G46" s="23"/>
      <c r="H46" s="38" t="str">
        <f t="shared" si="2"/>
        <v/>
      </c>
      <c r="I46" s="28">
        <f t="shared" si="3"/>
        <v>0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1"/>
      <c r="AB46" s="11"/>
      <c r="AC46" s="11"/>
      <c r="AD46" s="11"/>
      <c r="AE46" s="11"/>
      <c r="AF46" s="11"/>
      <c r="AG46" s="11"/>
      <c r="AH46" s="11"/>
    </row>
    <row r="47" spans="1:34" ht="11.25" customHeight="1" x14ac:dyDescent="0.25">
      <c r="A47" s="42"/>
      <c r="B47" s="36"/>
      <c r="C47" s="36"/>
      <c r="D47" s="36"/>
      <c r="E47" s="51"/>
      <c r="F47" s="23"/>
      <c r="G47" s="23"/>
      <c r="H47" s="10"/>
      <c r="I47" s="52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1"/>
      <c r="AB47" s="11"/>
      <c r="AC47" s="11"/>
      <c r="AD47" s="11"/>
      <c r="AE47" s="11"/>
      <c r="AF47" s="11"/>
      <c r="AG47" s="11"/>
      <c r="AH47" s="11"/>
    </row>
    <row r="48" spans="1:34" ht="15" customHeight="1" x14ac:dyDescent="0.25">
      <c r="A48" s="45" t="str">
        <f>"Budget Brought Forward from "&amp;'[1]Fin.Yr Lookups'!A16</f>
        <v>Budget Brought Forward from 2018-19</v>
      </c>
      <c r="B48" s="36"/>
      <c r="C48" s="36"/>
      <c r="D48" s="53"/>
      <c r="E48" s="44"/>
      <c r="F48" s="23"/>
      <c r="G48" s="23"/>
      <c r="H48" s="54"/>
      <c r="I48" s="52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1"/>
      <c r="AB48" s="11"/>
      <c r="AC48" s="11"/>
      <c r="AD48" s="11"/>
      <c r="AE48" s="11"/>
      <c r="AF48" s="11"/>
      <c r="AG48" s="11"/>
      <c r="AH48" s="11"/>
    </row>
    <row r="49" spans="1:34" ht="15" customHeight="1" x14ac:dyDescent="0.25">
      <c r="A49" s="29" t="str">
        <f>"Earmarked: Staffing in "&amp;'[1]Fin.Yr Lookups'!A5</f>
        <v>Earmarked: Staffing in 2019-20</v>
      </c>
      <c r="B49" s="30"/>
      <c r="C49" s="30"/>
      <c r="D49" s="31">
        <f>[1]Income!D8</f>
        <v>0</v>
      </c>
      <c r="E49" s="44"/>
      <c r="F49" s="23"/>
      <c r="G49" s="23"/>
      <c r="H49" s="54"/>
      <c r="I49" s="52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34" ht="15" customHeight="1" x14ac:dyDescent="0.25">
      <c r="A50" s="50" t="s">
        <v>7</v>
      </c>
      <c r="B50" s="34"/>
      <c r="C50" s="34"/>
      <c r="D50" s="55">
        <f>[1]Income!D9</f>
        <v>0</v>
      </c>
      <c r="E50" s="44"/>
      <c r="F50" s="23"/>
      <c r="G50" s="23"/>
      <c r="H50" s="54"/>
      <c r="I50" s="52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34" ht="15" customHeight="1" x14ac:dyDescent="0.25">
      <c r="A51" s="50" t="s">
        <v>8</v>
      </c>
      <c r="B51" s="34"/>
      <c r="C51" s="34"/>
      <c r="D51" s="55">
        <f>[1]Income!D10</f>
        <v>13451</v>
      </c>
      <c r="E51" s="44"/>
      <c r="F51" s="23"/>
      <c r="G51" s="23"/>
      <c r="H51" s="56" t="str">
        <f>IF(E54=0,"The revenue brought forward balance should not normally be zero &amp; may be queried by the Schools Finance Team after this return has been submitted. Please ensure that your actual or estimated opening balance is entered on the Income sheet.","")</f>
        <v/>
      </c>
      <c r="I51" s="52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34" ht="15" customHeight="1" x14ac:dyDescent="0.25">
      <c r="A52" s="57" t="str">
        <f>"Earmarked: To balance the "&amp;'[1]Fin.Yr Lookups'!A5&amp;" Budget"</f>
        <v>Earmarked: To balance the 2019-20 Budget</v>
      </c>
      <c r="B52" s="34"/>
      <c r="C52" s="34"/>
      <c r="D52" s="55">
        <f>SUM([1]Income!D11:D13)</f>
        <v>63402</v>
      </c>
      <c r="E52" s="44"/>
      <c r="F52" s="23"/>
      <c r="G52" s="23"/>
      <c r="H52" s="56"/>
      <c r="I52" s="52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34" ht="15" customHeight="1" x14ac:dyDescent="0.25">
      <c r="A53" s="58" t="str">
        <f>"Earmarked: for use after "&amp;'[1]Fin.Yr Lookups'!A5</f>
        <v>Earmarked: for use after 2019-20</v>
      </c>
      <c r="B53" s="30"/>
      <c r="C53" s="30"/>
      <c r="D53" s="31">
        <f>SUM([1]Income!D14:D16)</f>
        <v>0</v>
      </c>
      <c r="E53" s="44"/>
      <c r="F53" s="23"/>
      <c r="G53" s="23"/>
      <c r="H53" s="56"/>
      <c r="I53" s="52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34" ht="15" customHeight="1" x14ac:dyDescent="0.25">
      <c r="A54" s="59"/>
      <c r="B54" s="60"/>
      <c r="C54" s="60"/>
      <c r="D54" s="36"/>
      <c r="E54" s="41">
        <f>[1]Income!E16</f>
        <v>76853</v>
      </c>
      <c r="F54" s="23"/>
      <c r="G54" s="23"/>
      <c r="H54" s="56"/>
      <c r="I54" s="52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34" ht="9" customHeight="1" x14ac:dyDescent="0.25">
      <c r="A55" s="45"/>
      <c r="B55" s="60"/>
      <c r="C55" s="60"/>
      <c r="D55" s="60"/>
      <c r="E55" s="44"/>
      <c r="F55" s="23"/>
      <c r="G55" s="23"/>
      <c r="H55" s="56"/>
      <c r="I55" s="52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34" s="64" customFormat="1" ht="15" customHeight="1" thickBot="1" x14ac:dyDescent="0.3">
      <c r="A56" s="61" t="s">
        <v>9</v>
      </c>
      <c r="B56" s="62"/>
      <c r="C56" s="62"/>
      <c r="D56" s="62"/>
      <c r="E56" s="63">
        <f>SUM(E18:E54)</f>
        <v>560285</v>
      </c>
      <c r="F56" s="16"/>
      <c r="G56" s="16"/>
      <c r="H56" s="56"/>
      <c r="I56" s="52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6"/>
      <c r="AB56" s="16"/>
      <c r="AC56" s="16"/>
      <c r="AD56" s="16"/>
      <c r="AE56" s="16"/>
      <c r="AF56" s="16"/>
      <c r="AG56" s="16"/>
      <c r="AH56" s="16"/>
    </row>
    <row r="57" spans="1:34" s="64" customFormat="1" ht="3" customHeight="1" thickBot="1" x14ac:dyDescent="0.3">
      <c r="A57" s="61"/>
      <c r="B57" s="62"/>
      <c r="C57" s="62"/>
      <c r="D57" s="62"/>
      <c r="E57" s="65"/>
      <c r="F57" s="16"/>
      <c r="G57" s="16"/>
      <c r="H57" s="10"/>
      <c r="I57" s="52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6"/>
      <c r="AB57" s="16"/>
      <c r="AC57" s="16"/>
      <c r="AD57" s="16"/>
      <c r="AE57" s="16"/>
      <c r="AF57" s="16"/>
      <c r="AG57" s="16"/>
      <c r="AH57" s="16"/>
    </row>
    <row r="58" spans="1:34" ht="162" hidden="1" customHeight="1" x14ac:dyDescent="0.25">
      <c r="A58" s="45"/>
      <c r="B58" s="60"/>
      <c r="C58" s="60"/>
      <c r="D58" s="60"/>
      <c r="E58" s="44"/>
      <c r="F58" s="23"/>
      <c r="G58" s="23"/>
      <c r="H58" s="10"/>
      <c r="I58" s="52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34" ht="18" customHeight="1" x14ac:dyDescent="0.25">
      <c r="A59" s="66" t="s">
        <v>10</v>
      </c>
      <c r="B59" s="67"/>
      <c r="C59" s="67"/>
      <c r="D59" s="68"/>
      <c r="E59" s="69" t="s">
        <v>3</v>
      </c>
      <c r="F59" s="23"/>
      <c r="G59" s="23"/>
      <c r="H59" s="10"/>
      <c r="I59" s="52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34" ht="18" customHeight="1" x14ac:dyDescent="0.25">
      <c r="A60" s="70" t="s">
        <v>11</v>
      </c>
      <c r="B60" s="71">
        <f>[1]Expenditure!F17</f>
        <v>244085</v>
      </c>
      <c r="C60" s="36"/>
      <c r="D60" s="72" t="str">
        <f>IF([1]Expenditure!A320="Add Cost Centre Description Here","Not in use",[1]Expenditure!A320)</f>
        <v>Not in use</v>
      </c>
      <c r="E60" s="73">
        <f>[1]Expenditure!F323</f>
        <v>0</v>
      </c>
      <c r="F60" s="23"/>
      <c r="G60" s="23"/>
      <c r="H60" s="74" t="str">
        <f>IF(I60&gt;0,"Please enter a description in column A on the Expenditure sheet","")</f>
        <v/>
      </c>
      <c r="I60" s="22">
        <f>IF(AND(E60&lt;&gt;0,D60="Not in use"),1,0)</f>
        <v>0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34" ht="18" customHeight="1" x14ac:dyDescent="0.25">
      <c r="A61" s="75" t="s">
        <v>12</v>
      </c>
      <c r="B61" s="76">
        <f>[1]Expenditure!F24</f>
        <v>13678</v>
      </c>
      <c r="C61" s="36"/>
      <c r="D61" s="72" t="str">
        <f>IF([1]Expenditure!A325="Add Cost Centre Description Here","Not in use",[1]Expenditure!A325)</f>
        <v>Not in use</v>
      </c>
      <c r="E61" s="73">
        <f>[1]Expenditure!F328</f>
        <v>0</v>
      </c>
      <c r="F61" s="23"/>
      <c r="G61" s="23"/>
      <c r="H61" s="74" t="str">
        <f t="shared" ref="H61:H103" si="4">IF(I61&gt;0,"Please enter a description in column A on the Expenditure sheet","")</f>
        <v/>
      </c>
      <c r="I61" s="22">
        <f>IF(AND(E61&lt;&gt;0,D61="Not in use"),1,0)</f>
        <v>0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34" ht="18" customHeight="1" x14ac:dyDescent="0.25">
      <c r="A62" s="70" t="s">
        <v>13</v>
      </c>
      <c r="B62" s="71">
        <f>[1]Expenditure!F34</f>
        <v>32935</v>
      </c>
      <c r="C62" s="36"/>
      <c r="D62" s="72" t="str">
        <f>IF([1]Expenditure!A330="Add Cost Centre Description Here","Not in use",[1]Expenditure!A330)</f>
        <v>Not in use</v>
      </c>
      <c r="E62" s="73">
        <f>[1]Expenditure!F333</f>
        <v>0</v>
      </c>
      <c r="F62" s="23"/>
      <c r="G62" s="23"/>
      <c r="H62" s="74" t="str">
        <f t="shared" si="4"/>
        <v/>
      </c>
      <c r="I62" s="22">
        <f>IF(AND(E62&lt;&gt;0,D62="Not in use"),1,0)</f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34" ht="18" customHeight="1" x14ac:dyDescent="0.25">
      <c r="A63" s="75" t="s">
        <v>14</v>
      </c>
      <c r="B63" s="76">
        <f>[1]Expenditure!F40</f>
        <v>0</v>
      </c>
      <c r="C63" s="36"/>
      <c r="D63" s="77" t="s">
        <v>15</v>
      </c>
      <c r="E63" s="73">
        <f>[1]Expenditure!F338</f>
        <v>250</v>
      </c>
      <c r="F63" s="23"/>
      <c r="G63" s="23"/>
      <c r="H63" s="74" t="str">
        <f t="shared" si="4"/>
        <v/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34" ht="18" customHeight="1" x14ac:dyDescent="0.25">
      <c r="A64" s="70" t="s">
        <v>16</v>
      </c>
      <c r="B64" s="71">
        <f>[1]Expenditure!F75</f>
        <v>47860</v>
      </c>
      <c r="C64" s="36"/>
      <c r="D64" s="72" t="s">
        <v>17</v>
      </c>
      <c r="E64" s="44">
        <f>[1]Expenditure!F343</f>
        <v>0</v>
      </c>
      <c r="F64" s="23"/>
      <c r="G64" s="23"/>
      <c r="H64" s="74" t="str">
        <f t="shared" si="4"/>
        <v/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34" ht="18" customHeight="1" x14ac:dyDescent="0.25">
      <c r="A65" s="75" t="s">
        <v>18</v>
      </c>
      <c r="B65" s="76">
        <f>[1]Expenditure!F81</f>
        <v>11128</v>
      </c>
      <c r="C65" s="36"/>
      <c r="D65" s="72" t="str">
        <f>IF([1]Expenditure!A345="Add Cost Centre Description Here","Not in use",[1]Expenditure!A345)</f>
        <v>Not in use</v>
      </c>
      <c r="E65" s="73">
        <f>[1]Expenditure!F348</f>
        <v>0</v>
      </c>
      <c r="F65" s="23"/>
      <c r="G65" s="23"/>
      <c r="H65" s="74" t="str">
        <f t="shared" si="4"/>
        <v/>
      </c>
      <c r="I65" s="22">
        <f>IF(AND(E65&lt;&gt;0,D65="Not in use"),1,0)</f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1"/>
      <c r="AB65" s="11"/>
      <c r="AC65" s="11"/>
      <c r="AD65" s="11"/>
      <c r="AE65" s="11"/>
      <c r="AF65" s="11"/>
      <c r="AG65" s="11"/>
      <c r="AH65" s="11"/>
    </row>
    <row r="66" spans="1:34" ht="18" customHeight="1" x14ac:dyDescent="0.25">
      <c r="A66" s="70" t="s">
        <v>19</v>
      </c>
      <c r="B66" s="71">
        <f>[1]Expenditure!F94</f>
        <v>14550</v>
      </c>
      <c r="C66" s="36"/>
      <c r="D66" s="72" t="str">
        <f>IF([1]Expenditure!A350="Add Cost Centre Description Here","Not in use",[1]Expenditure!A350)</f>
        <v>Not in use</v>
      </c>
      <c r="E66" s="78">
        <f>[1]Expenditure!F353</f>
        <v>0</v>
      </c>
      <c r="F66" s="23"/>
      <c r="G66" s="23"/>
      <c r="H66" s="74" t="str">
        <f t="shared" si="4"/>
        <v/>
      </c>
      <c r="I66" s="22">
        <f>IF(AND(E66&lt;&gt;0,D66="Not in use"),1,0)</f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1"/>
      <c r="AB66" s="11"/>
      <c r="AC66" s="11"/>
      <c r="AD66" s="11"/>
      <c r="AE66" s="11"/>
      <c r="AF66" s="11"/>
      <c r="AG66" s="11"/>
      <c r="AH66" s="11"/>
    </row>
    <row r="67" spans="1:34" ht="18" customHeight="1" x14ac:dyDescent="0.25">
      <c r="A67" s="75" t="s">
        <v>20</v>
      </c>
      <c r="B67" s="76">
        <f>[1]Expenditure!F104</f>
        <v>12109</v>
      </c>
      <c r="C67" s="36"/>
      <c r="D67" s="72" t="str">
        <f>IF([1]Expenditure!A355="Add Cost Centre Description Here","Not in use",[1]Expenditure!A355)</f>
        <v>Not in use</v>
      </c>
      <c r="E67" s="73">
        <f>[1]Expenditure!F358</f>
        <v>0</v>
      </c>
      <c r="F67" s="23"/>
      <c r="G67" s="23"/>
      <c r="H67" s="74" t="str">
        <f t="shared" si="4"/>
        <v/>
      </c>
      <c r="I67" s="22">
        <f>IF(AND(E67&lt;&gt;0,D67="Not in use"),1,0)</f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1"/>
      <c r="AB67" s="11"/>
      <c r="AC67" s="11"/>
      <c r="AD67" s="11"/>
      <c r="AE67" s="11"/>
      <c r="AF67" s="11"/>
      <c r="AG67" s="11"/>
      <c r="AH67" s="11"/>
    </row>
    <row r="68" spans="1:34" ht="18" customHeight="1" x14ac:dyDescent="0.25">
      <c r="A68" s="70" t="s">
        <v>21</v>
      </c>
      <c r="B68" s="71">
        <f>[1]Expenditure!F110</f>
        <v>15981</v>
      </c>
      <c r="C68" s="36"/>
      <c r="D68" s="72" t="str">
        <f>IF([1]Expenditure!A360="Add Cost Centre Description Here","Not in use",[1]Expenditure!A360)</f>
        <v>Not in use</v>
      </c>
      <c r="E68" s="73">
        <f>[1]Expenditure!F363</f>
        <v>0</v>
      </c>
      <c r="F68" s="23"/>
      <c r="G68" s="23"/>
      <c r="H68" s="74" t="str">
        <f t="shared" si="4"/>
        <v/>
      </c>
      <c r="I68" s="22">
        <f>IF(AND(E68&lt;&gt;0,D68="Not in use"),1,0)</f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1"/>
      <c r="AB68" s="11"/>
      <c r="AC68" s="11"/>
      <c r="AD68" s="11"/>
      <c r="AE68" s="11"/>
      <c r="AF68" s="11"/>
      <c r="AG68" s="11"/>
      <c r="AH68" s="11"/>
    </row>
    <row r="69" spans="1:34" ht="18" customHeight="1" x14ac:dyDescent="0.25">
      <c r="A69" s="75" t="s">
        <v>22</v>
      </c>
      <c r="B69" s="76">
        <f>[1]Expenditure!F119</f>
        <v>0</v>
      </c>
      <c r="C69" s="36"/>
      <c r="D69" s="77" t="s">
        <v>23</v>
      </c>
      <c r="E69" s="73">
        <f>[1]Expenditure!F381</f>
        <v>794</v>
      </c>
      <c r="F69" s="23"/>
      <c r="G69" s="23"/>
      <c r="H69" s="74" t="str">
        <f t="shared" si="4"/>
        <v/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1"/>
      <c r="AB69" s="11"/>
      <c r="AC69" s="11"/>
      <c r="AD69" s="11"/>
      <c r="AE69" s="11"/>
      <c r="AF69" s="11"/>
      <c r="AG69" s="11"/>
      <c r="AH69" s="11"/>
    </row>
    <row r="70" spans="1:34" ht="18" customHeight="1" x14ac:dyDescent="0.25">
      <c r="A70" s="75" t="s">
        <v>24</v>
      </c>
      <c r="B70" s="71">
        <f>[1]Expenditure!F124</f>
        <v>10000</v>
      </c>
      <c r="C70" s="36"/>
      <c r="D70" s="72" t="s">
        <v>25</v>
      </c>
      <c r="E70" s="73">
        <f>[1]Expenditure!F386</f>
        <v>1034</v>
      </c>
      <c r="F70" s="23"/>
      <c r="G70" s="23"/>
      <c r="H70" s="74" t="str">
        <f t="shared" si="4"/>
        <v/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1"/>
      <c r="AB70" s="11"/>
      <c r="AC70" s="11"/>
      <c r="AD70" s="11"/>
      <c r="AE70" s="11"/>
      <c r="AF70" s="11"/>
      <c r="AG70" s="11"/>
      <c r="AH70" s="11"/>
    </row>
    <row r="71" spans="1:34" ht="18" customHeight="1" x14ac:dyDescent="0.25">
      <c r="A71" s="70" t="s">
        <v>26</v>
      </c>
      <c r="B71" s="76">
        <f>[1]Expenditure!F138</f>
        <v>4620</v>
      </c>
      <c r="C71" s="36"/>
      <c r="D71" s="77" t="s">
        <v>27</v>
      </c>
      <c r="E71" s="78">
        <f>[1]Expenditure!F392</f>
        <v>2191</v>
      </c>
      <c r="F71" s="23"/>
      <c r="G71" s="23"/>
      <c r="H71" s="74" t="str">
        <f t="shared" si="4"/>
        <v/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1"/>
      <c r="AB71" s="11"/>
      <c r="AC71" s="11"/>
      <c r="AD71" s="11"/>
      <c r="AE71" s="11"/>
      <c r="AF71" s="11"/>
      <c r="AG71" s="11"/>
      <c r="AH71" s="11"/>
    </row>
    <row r="72" spans="1:34" ht="18" customHeight="1" x14ac:dyDescent="0.25">
      <c r="A72" s="75" t="str">
        <f>IF([1]Expenditure!A140="Staffing: Add Cost Centre Description Here","Staffing: not in use",[1]Expenditure!A140)</f>
        <v>PE Instructor</v>
      </c>
      <c r="B72" s="71">
        <f>[1]Expenditure!F143</f>
        <v>9406</v>
      </c>
      <c r="C72" s="36"/>
      <c r="D72" s="72" t="str">
        <f>IF([1]Expenditure!A394="Add Cost Centre Description Here","Not in use",[1]Expenditure!A394)</f>
        <v>Not in use</v>
      </c>
      <c r="E72" s="79">
        <f>[1]Expenditure!F397</f>
        <v>0</v>
      </c>
      <c r="F72" s="23"/>
      <c r="G72" s="23"/>
      <c r="H72" s="74" t="str">
        <f t="shared" si="4"/>
        <v/>
      </c>
      <c r="I72" s="22">
        <f t="shared" ref="I72:I77" si="5">IF(AND(A72="Staffing: not in use",B72&lt;&gt;0),1,0)+IF(AND(E72&lt;&gt;0,D72="Not in use"),1,0)</f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1"/>
      <c r="AB72" s="11"/>
      <c r="AC72" s="11"/>
      <c r="AD72" s="11"/>
      <c r="AE72" s="11"/>
      <c r="AF72" s="11"/>
      <c r="AG72" s="11"/>
      <c r="AH72" s="11"/>
    </row>
    <row r="73" spans="1:34" ht="18" customHeight="1" x14ac:dyDescent="0.25">
      <c r="A73" s="75" t="str">
        <f>IF([1]Expenditure!A145="Staffing: Add Cost Centre Description Here","Staffing: not in use",[1]Expenditure!A145)</f>
        <v>Breakfast Club Instructor</v>
      </c>
      <c r="B73" s="76">
        <f>[1]Expenditure!F148</f>
        <v>4649</v>
      </c>
      <c r="C73" s="36"/>
      <c r="D73" s="72" t="str">
        <f>IF([1]Expenditure!A399="Add Cost Centre Description Here","Not in use",[1]Expenditure!A399)</f>
        <v>Not in use</v>
      </c>
      <c r="E73" s="79">
        <f>[1]Expenditure!F402</f>
        <v>0</v>
      </c>
      <c r="F73" s="23"/>
      <c r="G73" s="23"/>
      <c r="H73" s="74" t="str">
        <f t="shared" si="4"/>
        <v/>
      </c>
      <c r="I73" s="22">
        <f t="shared" si="5"/>
        <v>0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1"/>
      <c r="AB73" s="11"/>
      <c r="AC73" s="11"/>
      <c r="AD73" s="11"/>
      <c r="AE73" s="11"/>
      <c r="AF73" s="11"/>
      <c r="AG73" s="11"/>
      <c r="AH73" s="11"/>
    </row>
    <row r="74" spans="1:34" ht="18" customHeight="1" x14ac:dyDescent="0.25">
      <c r="A74" s="75" t="str">
        <f>IF([1]Expenditure!A150="Staffing: Add Cost Centre Description Here","Staffing: not in use",[1]Expenditure!A150)</f>
        <v>Staffing: not in use</v>
      </c>
      <c r="B74" s="71">
        <f>[1]Expenditure!F153</f>
        <v>0</v>
      </c>
      <c r="C74" s="36"/>
      <c r="D74" s="72" t="str">
        <f>IF([1]Expenditure!A404="Add Cost Centre Description Here","Not in use",[1]Expenditure!A404)</f>
        <v>Not in use</v>
      </c>
      <c r="E74" s="44">
        <f>[1]Expenditure!F407</f>
        <v>0</v>
      </c>
      <c r="F74" s="23"/>
      <c r="G74" s="23"/>
      <c r="H74" s="74" t="str">
        <f t="shared" si="4"/>
        <v/>
      </c>
      <c r="I74" s="22">
        <f t="shared" si="5"/>
        <v>0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1"/>
      <c r="AB74" s="11"/>
      <c r="AC74" s="11"/>
      <c r="AD74" s="11"/>
      <c r="AE74" s="11"/>
      <c r="AF74" s="11"/>
      <c r="AG74" s="11"/>
      <c r="AH74" s="11"/>
    </row>
    <row r="75" spans="1:34" ht="18" customHeight="1" x14ac:dyDescent="0.25">
      <c r="A75" s="75" t="str">
        <f>IF([1]Expenditure!A155="Staffing: Add Cost Centre Description Here","Staffing: not in use",[1]Expenditure!A155)</f>
        <v>Staffing: not in use</v>
      </c>
      <c r="B75" s="76">
        <f>[1]Expenditure!F158</f>
        <v>0</v>
      </c>
      <c r="C75" s="36"/>
      <c r="D75" s="77" t="str">
        <f>IF([1]Expenditure!A409="Add Cost Centre Description Here","Not in use",[1]Expenditure!A409)</f>
        <v>Not in use</v>
      </c>
      <c r="E75" s="73">
        <f>[1]Expenditure!F412</f>
        <v>0</v>
      </c>
      <c r="F75" s="23"/>
      <c r="G75" s="23"/>
      <c r="H75" s="74" t="str">
        <f t="shared" si="4"/>
        <v/>
      </c>
      <c r="I75" s="22">
        <f t="shared" si="5"/>
        <v>0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1"/>
      <c r="AB75" s="11"/>
      <c r="AC75" s="11"/>
      <c r="AD75" s="11"/>
      <c r="AE75" s="11"/>
      <c r="AF75" s="11"/>
      <c r="AG75" s="11"/>
      <c r="AH75" s="11"/>
    </row>
    <row r="76" spans="1:34" ht="18" customHeight="1" x14ac:dyDescent="0.25">
      <c r="A76" s="75" t="str">
        <f>IF([1]Expenditure!A160="Staffing: Add Cost Centre Description Here","Staffing: not in use",[1]Expenditure!A160)</f>
        <v>Staffing: not in use</v>
      </c>
      <c r="B76" s="76">
        <f>[1]Expenditure!F163</f>
        <v>0</v>
      </c>
      <c r="C76" s="36"/>
      <c r="D76" s="72" t="str">
        <f>IF([1]Expenditure!A414="Add Cost Centre Description Here","Not in use",[1]Expenditure!A414)</f>
        <v>Not in use</v>
      </c>
      <c r="E76" s="73">
        <f>[1]Expenditure!F417</f>
        <v>0</v>
      </c>
      <c r="F76" s="23"/>
      <c r="G76" s="23"/>
      <c r="H76" s="74" t="str">
        <f t="shared" si="4"/>
        <v/>
      </c>
      <c r="I76" s="22">
        <f t="shared" si="5"/>
        <v>0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1"/>
      <c r="AB76" s="11"/>
      <c r="AC76" s="11"/>
      <c r="AD76" s="11"/>
      <c r="AE76" s="11"/>
      <c r="AF76" s="11"/>
      <c r="AG76" s="11"/>
      <c r="AH76" s="11"/>
    </row>
    <row r="77" spans="1:34" ht="18" customHeight="1" x14ac:dyDescent="0.25">
      <c r="A77" s="75" t="str">
        <f>IF([1]Expenditure!A165="Staffing: Add Cost Centre Description Here","Staffing: not in use",[1]Expenditure!A165)</f>
        <v>Staffing: not in use</v>
      </c>
      <c r="B77" s="76">
        <f>[1]Expenditure!F168</f>
        <v>0</v>
      </c>
      <c r="C77" s="36"/>
      <c r="D77" s="72" t="str">
        <f>IF([1]Expenditure!A419="Add Cost Centre Description Here","Not in use",[1]Expenditure!A419)</f>
        <v>Not in use</v>
      </c>
      <c r="E77" s="73">
        <f>[1]Expenditure!F422</f>
        <v>0</v>
      </c>
      <c r="F77" s="23"/>
      <c r="G77" s="23"/>
      <c r="H77" s="74" t="str">
        <f t="shared" si="4"/>
        <v/>
      </c>
      <c r="I77" s="22">
        <f t="shared" si="5"/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1"/>
      <c r="AB77" s="11"/>
      <c r="AC77" s="11"/>
      <c r="AD77" s="11"/>
      <c r="AE77" s="11"/>
      <c r="AF77" s="11"/>
      <c r="AG77" s="11"/>
      <c r="AH77" s="11"/>
    </row>
    <row r="78" spans="1:34" ht="18" customHeight="1" x14ac:dyDescent="0.25">
      <c r="A78" s="75" t="str">
        <f>IF([1]Expenditure!A170="Staffing: Add Cost Centre Description Here","Staffing: not in use",[1]Expenditure!A170)</f>
        <v>Staffing: not in use</v>
      </c>
      <c r="B78" s="76">
        <f>[1]Expenditure!F173</f>
        <v>0</v>
      </c>
      <c r="C78" s="36"/>
      <c r="D78" s="77" t="s">
        <v>28</v>
      </c>
      <c r="E78" s="73">
        <f>[1]Expenditure!F432</f>
        <v>24254</v>
      </c>
      <c r="F78" s="23"/>
      <c r="G78" s="23"/>
      <c r="H78" s="74" t="str">
        <f t="shared" si="4"/>
        <v/>
      </c>
      <c r="I78" s="22">
        <f>IF(AND(A78="Staffing: not in use",B78&lt;&gt;0),1,0)</f>
        <v>0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1"/>
      <c r="AB78" s="11"/>
      <c r="AC78" s="11"/>
      <c r="AD78" s="11"/>
      <c r="AE78" s="11"/>
      <c r="AF78" s="11"/>
      <c r="AG78" s="11"/>
      <c r="AH78" s="11"/>
    </row>
    <row r="79" spans="1:34" ht="18" customHeight="1" x14ac:dyDescent="0.25">
      <c r="A79" s="75" t="str">
        <f>IF([1]Expenditure!A175="Staffing: Add Cost Centre Description Here","Staffing: not in use",[1]Expenditure!A175)</f>
        <v>Staffing: not in use</v>
      </c>
      <c r="B79" s="76">
        <f>[1]Expenditure!F178</f>
        <v>0</v>
      </c>
      <c r="C79" s="36"/>
      <c r="D79" s="72" t="s">
        <v>29</v>
      </c>
      <c r="E79" s="73">
        <f>[1]Expenditure!F436</f>
        <v>2742</v>
      </c>
      <c r="F79" s="16"/>
      <c r="G79" s="23"/>
      <c r="H79" s="74" t="str">
        <f t="shared" si="4"/>
        <v/>
      </c>
      <c r="I79" s="22">
        <f>IF(AND(A79="Staffing: not in use",B79&lt;&gt;0),1,0)</f>
        <v>0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1"/>
      <c r="AB79" s="11"/>
      <c r="AC79" s="11"/>
      <c r="AD79" s="11"/>
      <c r="AE79" s="11"/>
      <c r="AF79" s="11"/>
      <c r="AG79" s="11"/>
      <c r="AH79" s="11"/>
    </row>
    <row r="80" spans="1:34" ht="18" customHeight="1" x14ac:dyDescent="0.25">
      <c r="A80" s="75" t="s">
        <v>30</v>
      </c>
      <c r="B80" s="76">
        <f>[1]Expenditure!F184</f>
        <v>0</v>
      </c>
      <c r="C80" s="36"/>
      <c r="D80" s="77" t="s">
        <v>31</v>
      </c>
      <c r="E80" s="73">
        <f>[1]Expenditure!F438</f>
        <v>160</v>
      </c>
      <c r="F80" s="16"/>
      <c r="G80" s="23"/>
      <c r="H80" s="74" t="str">
        <f t="shared" si="4"/>
        <v/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1"/>
      <c r="AB80" s="11"/>
      <c r="AC80" s="11"/>
      <c r="AD80" s="11"/>
      <c r="AE80" s="11"/>
      <c r="AF80" s="11"/>
      <c r="AG80" s="11"/>
      <c r="AH80" s="11"/>
    </row>
    <row r="81" spans="1:34" ht="18" customHeight="1" x14ac:dyDescent="0.25">
      <c r="A81" s="75" t="s">
        <v>32</v>
      </c>
      <c r="B81" s="76">
        <f>[1]Expenditure!F197</f>
        <v>7256</v>
      </c>
      <c r="C81" s="36"/>
      <c r="D81" s="72" t="s">
        <v>33</v>
      </c>
      <c r="E81" s="73">
        <f>[1]Expenditure!F445</f>
        <v>0</v>
      </c>
      <c r="F81" s="23"/>
      <c r="G81" s="23"/>
      <c r="H81" s="74" t="str">
        <f t="shared" si="4"/>
        <v/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1"/>
      <c r="AB81" s="11"/>
      <c r="AC81" s="11"/>
      <c r="AD81" s="11"/>
      <c r="AE81" s="11"/>
      <c r="AF81" s="11"/>
      <c r="AG81" s="11"/>
      <c r="AH81" s="11"/>
    </row>
    <row r="82" spans="1:34" ht="18" customHeight="1" x14ac:dyDescent="0.25">
      <c r="A82" s="75" t="str">
        <f>IF([1]Expenditure!A199="Add Cost Centre Description Here","Not in use",[1]Expenditure!A199)</f>
        <v>Not in use</v>
      </c>
      <c r="B82" s="76">
        <f>[1]Expenditure!F202</f>
        <v>0</v>
      </c>
      <c r="C82" s="36"/>
      <c r="D82" s="77" t="s">
        <v>34</v>
      </c>
      <c r="E82" s="73">
        <f>[1]Expenditure!F448</f>
        <v>0</v>
      </c>
      <c r="F82" s="23"/>
      <c r="G82" s="23"/>
      <c r="H82" s="74" t="str">
        <f t="shared" si="4"/>
        <v/>
      </c>
      <c r="I82" s="22">
        <f>IF(AND(B82&lt;&gt;0,A82="Not in use"),1,0)+IF(AND(E82&lt;&gt;0,D82="Not in use"),1,0)</f>
        <v>0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1"/>
      <c r="AB82" s="11"/>
      <c r="AC82" s="11"/>
      <c r="AD82" s="11"/>
      <c r="AE82" s="11"/>
      <c r="AF82" s="11"/>
      <c r="AG82" s="11"/>
      <c r="AH82" s="11"/>
    </row>
    <row r="83" spans="1:34" ht="18" customHeight="1" x14ac:dyDescent="0.25">
      <c r="A83" s="75" t="str">
        <f>IF([1]Expenditure!A204="Add Cost Centre Description Here","Not in use",[1]Expenditure!A204)</f>
        <v>Not in use</v>
      </c>
      <c r="B83" s="76">
        <f>[1]Expenditure!F207</f>
        <v>0</v>
      </c>
      <c r="C83" s="36"/>
      <c r="D83" s="72" t="s">
        <v>35</v>
      </c>
      <c r="E83" s="78">
        <f>[1]Expenditure!F459</f>
        <v>11452</v>
      </c>
      <c r="F83" s="23"/>
      <c r="G83" s="23"/>
      <c r="H83" s="74" t="str">
        <f t="shared" si="4"/>
        <v/>
      </c>
      <c r="I83" s="22">
        <f>IF(AND(B83&lt;&gt;0,A83="Not in use"),1,0)+IF(AND(E83&lt;&gt;0,D83="Not in use"),1,0)</f>
        <v>0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1"/>
      <c r="AB83" s="11"/>
      <c r="AC83" s="11"/>
      <c r="AD83" s="11"/>
      <c r="AE83" s="11"/>
      <c r="AF83" s="11"/>
      <c r="AG83" s="11"/>
      <c r="AH83" s="11"/>
    </row>
    <row r="84" spans="1:34" ht="18" customHeight="1" x14ac:dyDescent="0.25">
      <c r="A84" s="75" t="str">
        <f>IF([1]Expenditure!A209="Add Cost Centre Description Here","Not in use",[1]Expenditure!A209)</f>
        <v>Not in use</v>
      </c>
      <c r="B84" s="76">
        <f>[1]Expenditure!F212</f>
        <v>0</v>
      </c>
      <c r="C84" s="36"/>
      <c r="D84" s="72" t="str">
        <f>IF([1]Expenditure!A461="Add Cost Centre Description Here","Not in use",[1]Expenditure!A461)</f>
        <v>De-delegated Funds (excl. ESG)</v>
      </c>
      <c r="E84" s="73">
        <f>[1]Expenditure!F464</f>
        <v>2164</v>
      </c>
      <c r="F84" s="23"/>
      <c r="G84" s="23"/>
      <c r="H84" s="74" t="str">
        <f t="shared" si="4"/>
        <v/>
      </c>
      <c r="I84" s="22">
        <f>IF(AND(B84&lt;&gt;0,A84="Not in use"),1,0)+IF(AND(E84&lt;&gt;0,D84="Not in use"),1,0)</f>
        <v>0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1"/>
      <c r="AB84" s="11"/>
      <c r="AC84" s="11"/>
      <c r="AD84" s="11"/>
      <c r="AE84" s="11"/>
      <c r="AF84" s="11"/>
      <c r="AG84" s="11"/>
      <c r="AH84" s="11"/>
    </row>
    <row r="85" spans="1:34" ht="18" customHeight="1" x14ac:dyDescent="0.25">
      <c r="A85" s="75" t="str">
        <f>IF([1]Expenditure!A214="Add Cost Centre Description Here","Not in use",[1]Expenditure!A214)</f>
        <v>Not in use</v>
      </c>
      <c r="B85" s="76">
        <f>[1]Expenditure!F217</f>
        <v>0</v>
      </c>
      <c r="C85" s="36"/>
      <c r="D85" s="72" t="str">
        <f>IF([1]Expenditure!A466="Add Cost Centre Description Here","Not in use",[1]Expenditure!A466)</f>
        <v>Pupil Premium</v>
      </c>
      <c r="E85" s="73">
        <f>[1]Expenditure!F469</f>
        <v>10560</v>
      </c>
      <c r="F85" s="23"/>
      <c r="G85" s="23"/>
      <c r="H85" s="74" t="str">
        <f t="shared" si="4"/>
        <v/>
      </c>
      <c r="I85" s="22">
        <f t="shared" ref="I85:I102" si="6">IF(AND(B85&lt;&gt;0,A85="Not in use"),1,0)+IF(AND(E85&lt;&gt;0,D85="Not in use"),1,0)</f>
        <v>0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1"/>
      <c r="AB85" s="11"/>
      <c r="AC85" s="11"/>
      <c r="AD85" s="11"/>
      <c r="AE85" s="11"/>
      <c r="AF85" s="11"/>
      <c r="AG85" s="11"/>
      <c r="AH85" s="11"/>
    </row>
    <row r="86" spans="1:34" ht="18" customHeight="1" x14ac:dyDescent="0.25">
      <c r="A86" s="70" t="str">
        <f>IF([1]Expenditure!A219="Add Cost Centre Description Here","Not in use",[1]Expenditure!A219)</f>
        <v>Not in use</v>
      </c>
      <c r="B86" s="71">
        <f>[1]Expenditure!F222</f>
        <v>0</v>
      </c>
      <c r="C86" s="36"/>
      <c r="D86" s="72" t="str">
        <f>IF([1]Expenditure!A471="Add Cost Centre Description Here","Not in use",[1]Expenditure!A471)</f>
        <v>Pupil Premium C/F 18/19</v>
      </c>
      <c r="E86" s="73">
        <f>[1]Expenditure!F474</f>
        <v>4961</v>
      </c>
      <c r="F86" s="23"/>
      <c r="G86" s="23"/>
      <c r="H86" s="74" t="str">
        <f t="shared" si="4"/>
        <v/>
      </c>
      <c r="I86" s="22">
        <f t="shared" si="6"/>
        <v>0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1"/>
      <c r="AB86" s="11"/>
      <c r="AC86" s="11"/>
      <c r="AD86" s="11"/>
      <c r="AE86" s="11"/>
      <c r="AF86" s="11"/>
      <c r="AG86" s="11"/>
      <c r="AH86" s="11"/>
    </row>
    <row r="87" spans="1:34" ht="18" customHeight="1" x14ac:dyDescent="0.25">
      <c r="A87" s="75" t="s">
        <v>36</v>
      </c>
      <c r="B87" s="76">
        <f>[1]Expenditure!F228</f>
        <v>0</v>
      </c>
      <c r="C87" s="36"/>
      <c r="D87" s="72" t="str">
        <f>IF([1]Expenditure!A476="Add Cost Centre Description Here","Not in use",[1]Expenditure!A476)</f>
        <v>Sports Premium</v>
      </c>
      <c r="E87" s="73">
        <f>[1]Expenditure!F479</f>
        <v>16709</v>
      </c>
      <c r="F87" s="23"/>
      <c r="G87" s="23"/>
      <c r="H87" s="74" t="str">
        <f t="shared" si="4"/>
        <v/>
      </c>
      <c r="I87" s="22">
        <f t="shared" si="6"/>
        <v>0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1"/>
      <c r="AB87" s="11"/>
      <c r="AC87" s="11"/>
      <c r="AD87" s="11"/>
      <c r="AE87" s="11"/>
      <c r="AF87" s="11"/>
      <c r="AG87" s="11"/>
      <c r="AH87" s="11"/>
    </row>
    <row r="88" spans="1:34" ht="18" customHeight="1" x14ac:dyDescent="0.25">
      <c r="A88" s="70" t="s">
        <v>37</v>
      </c>
      <c r="B88" s="71">
        <f>[1]Expenditure!F235</f>
        <v>3000</v>
      </c>
      <c r="C88" s="36"/>
      <c r="D88" s="72" t="str">
        <f>IF([1]Expenditure!A481="Add Cost Centre Description Here","Not in use",[1]Expenditure!A481)</f>
        <v>Sports Premium C/F 18/19</v>
      </c>
      <c r="E88" s="73">
        <f>[1]Expenditure!F484</f>
        <v>13451</v>
      </c>
      <c r="F88" s="23"/>
      <c r="G88" s="23"/>
      <c r="H88" s="74" t="str">
        <f t="shared" si="4"/>
        <v/>
      </c>
      <c r="I88" s="22">
        <f t="shared" si="6"/>
        <v>0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1"/>
      <c r="AB88" s="11"/>
      <c r="AC88" s="11"/>
      <c r="AD88" s="11"/>
      <c r="AE88" s="11"/>
      <c r="AF88" s="11"/>
      <c r="AG88" s="11"/>
      <c r="AH88" s="11"/>
    </row>
    <row r="89" spans="1:34" ht="18" customHeight="1" x14ac:dyDescent="0.25">
      <c r="A89" s="75" t="s">
        <v>38</v>
      </c>
      <c r="B89" s="76">
        <f>[1]Expenditure!F247</f>
        <v>2297</v>
      </c>
      <c r="C89" s="36"/>
      <c r="D89" s="72" t="str">
        <f>IF([1]Expenditure!A486="Add Cost Centre Description Here","Not in use",[1]Expenditure!A486)</f>
        <v>PTA Expenditure</v>
      </c>
      <c r="E89" s="73">
        <f>[1]Expenditure!F489</f>
        <v>4000</v>
      </c>
      <c r="F89" s="23"/>
      <c r="G89" s="23"/>
      <c r="H89" s="74" t="str">
        <f t="shared" si="4"/>
        <v/>
      </c>
      <c r="I89" s="22">
        <f t="shared" si="6"/>
        <v>0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1"/>
      <c r="AB89" s="11"/>
      <c r="AC89" s="11"/>
      <c r="AD89" s="11"/>
      <c r="AE89" s="11"/>
      <c r="AF89" s="11"/>
      <c r="AG89" s="11"/>
      <c r="AH89" s="11"/>
    </row>
    <row r="90" spans="1:34" ht="18" customHeight="1" x14ac:dyDescent="0.25">
      <c r="A90" s="70" t="s">
        <v>39</v>
      </c>
      <c r="B90" s="71">
        <f>[1]Expenditure!F252</f>
        <v>8345</v>
      </c>
      <c r="C90" s="36"/>
      <c r="D90" s="72" t="str">
        <f>IF([1]Expenditure!A491="Add Cost Centre Description Here","Not in use",[1]Expenditure!A491)</f>
        <v>Not in use</v>
      </c>
      <c r="E90" s="73">
        <f>[1]Expenditure!F494</f>
        <v>0</v>
      </c>
      <c r="F90" s="23"/>
      <c r="G90" s="23"/>
      <c r="H90" s="74" t="str">
        <f t="shared" si="4"/>
        <v/>
      </c>
      <c r="I90" s="22">
        <f t="shared" si="6"/>
        <v>0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1"/>
      <c r="AB90" s="11"/>
      <c r="AC90" s="11"/>
      <c r="AD90" s="11"/>
      <c r="AE90" s="11"/>
      <c r="AF90" s="11"/>
      <c r="AG90" s="11"/>
      <c r="AH90" s="11"/>
    </row>
    <row r="91" spans="1:34" ht="18" customHeight="1" x14ac:dyDescent="0.25">
      <c r="A91" s="75" t="s">
        <v>40</v>
      </c>
      <c r="B91" s="76">
        <f>[1]Expenditure!F256</f>
        <v>770</v>
      </c>
      <c r="C91" s="36"/>
      <c r="D91" s="72" t="str">
        <f>IF([1]Expenditure!A496="Add Cost Centre Description Here","Not in use",[1]Expenditure!A496)</f>
        <v>Not in use</v>
      </c>
      <c r="E91" s="73">
        <f>[1]Expenditure!F499</f>
        <v>0</v>
      </c>
      <c r="F91" s="23"/>
      <c r="G91" s="23"/>
      <c r="H91" s="74" t="str">
        <f t="shared" si="4"/>
        <v/>
      </c>
      <c r="I91" s="22">
        <f t="shared" si="6"/>
        <v>0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1"/>
      <c r="AB91" s="11"/>
      <c r="AC91" s="11"/>
      <c r="AD91" s="11"/>
      <c r="AE91" s="11"/>
      <c r="AF91" s="11"/>
      <c r="AG91" s="11"/>
      <c r="AH91" s="11"/>
    </row>
    <row r="92" spans="1:34" ht="18" customHeight="1" x14ac:dyDescent="0.25">
      <c r="A92" s="70" t="s">
        <v>41</v>
      </c>
      <c r="B92" s="71">
        <f>[1]Expenditure!F259</f>
        <v>0</v>
      </c>
      <c r="C92" s="36"/>
      <c r="D92" s="72" t="str">
        <f>IF([1]Expenditure!A501="Add Cost Centre Description Here","Not in use",[1]Expenditure!A501)</f>
        <v>Not in use</v>
      </c>
      <c r="E92" s="73">
        <f>[1]Expenditure!F504</f>
        <v>0</v>
      </c>
      <c r="F92" s="23"/>
      <c r="G92" s="23"/>
      <c r="H92" s="74" t="str">
        <f t="shared" si="4"/>
        <v/>
      </c>
      <c r="I92" s="22">
        <f t="shared" si="6"/>
        <v>0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1"/>
      <c r="AB92" s="11"/>
      <c r="AC92" s="11"/>
      <c r="AD92" s="11"/>
      <c r="AE92" s="11"/>
      <c r="AF92" s="11"/>
      <c r="AG92" s="11"/>
      <c r="AH92" s="11"/>
    </row>
    <row r="93" spans="1:34" ht="18" customHeight="1" x14ac:dyDescent="0.25">
      <c r="A93" s="75" t="s">
        <v>42</v>
      </c>
      <c r="B93" s="76">
        <f>[1]Expenditure!F262</f>
        <v>9195</v>
      </c>
      <c r="C93" s="36"/>
      <c r="D93" s="72" t="str">
        <f>IF([1]Expenditure!A506="Add Cost Centre Description Here","Not in use",[1]Expenditure!A506)</f>
        <v>Not in use</v>
      </c>
      <c r="E93" s="73">
        <f>[1]Expenditure!F509</f>
        <v>0</v>
      </c>
      <c r="F93" s="23"/>
      <c r="G93" s="23"/>
      <c r="H93" s="74" t="str">
        <f t="shared" si="4"/>
        <v/>
      </c>
      <c r="I93" s="22">
        <f t="shared" si="6"/>
        <v>0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1"/>
      <c r="AB93" s="11"/>
      <c r="AC93" s="11"/>
      <c r="AD93" s="11"/>
      <c r="AE93" s="11"/>
      <c r="AF93" s="11"/>
      <c r="AG93" s="11"/>
      <c r="AH93" s="11"/>
    </row>
    <row r="94" spans="1:34" ht="18" customHeight="1" x14ac:dyDescent="0.25">
      <c r="A94" s="70" t="str">
        <f>IF([1]Expenditure!A264="Add Cost Centre Description Here","Not in use",[1]Expenditure!A264)</f>
        <v>Not in use</v>
      </c>
      <c r="B94" s="71">
        <f>[1]Expenditure!F267</f>
        <v>0</v>
      </c>
      <c r="C94" s="36"/>
      <c r="D94" s="72" t="str">
        <f>IF([1]Expenditure!A511="Add Cost Centre Description Here","Not in use",[1]Expenditure!A511)</f>
        <v>Not in use</v>
      </c>
      <c r="E94" s="73">
        <f>[1]Expenditure!F514</f>
        <v>0</v>
      </c>
      <c r="F94" s="23"/>
      <c r="G94" s="23"/>
      <c r="H94" s="74" t="str">
        <f t="shared" si="4"/>
        <v/>
      </c>
      <c r="I94" s="22">
        <f t="shared" si="6"/>
        <v>0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1"/>
      <c r="AB94" s="11"/>
      <c r="AC94" s="11"/>
      <c r="AD94" s="11"/>
      <c r="AE94" s="11"/>
      <c r="AF94" s="11"/>
      <c r="AG94" s="11"/>
      <c r="AH94" s="11"/>
    </row>
    <row r="95" spans="1:34" ht="18" customHeight="1" x14ac:dyDescent="0.25">
      <c r="A95" s="75" t="str">
        <f>IF([1]Expenditure!A269="Add Cost Centre Description Here","Not in use",[1]Expenditure!A269)</f>
        <v>Not in use</v>
      </c>
      <c r="B95" s="76">
        <f>[1]Expenditure!F272</f>
        <v>0</v>
      </c>
      <c r="C95" s="36"/>
      <c r="D95" s="72" t="str">
        <f>IF([1]Expenditure!A516="Add Cost Centre Description Here","Not in use",[1]Expenditure!A516)</f>
        <v>Not in use</v>
      </c>
      <c r="E95" s="73">
        <f>[1]Expenditure!F519</f>
        <v>0</v>
      </c>
      <c r="F95" s="23"/>
      <c r="G95" s="23"/>
      <c r="H95" s="74" t="str">
        <f t="shared" si="4"/>
        <v/>
      </c>
      <c r="I95" s="22">
        <f t="shared" si="6"/>
        <v>0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1"/>
      <c r="AB95" s="11"/>
      <c r="AC95" s="11"/>
      <c r="AD95" s="11"/>
      <c r="AE95" s="11"/>
      <c r="AF95" s="11"/>
      <c r="AG95" s="11"/>
      <c r="AH95" s="11"/>
    </row>
    <row r="96" spans="1:34" ht="18" customHeight="1" x14ac:dyDescent="0.25">
      <c r="A96" s="75" t="str">
        <f>IF([1]Expenditure!A274="Add Cost Centre Description Here","Not in use",[1]Expenditure!A274)</f>
        <v>Not in use</v>
      </c>
      <c r="B96" s="76">
        <f>[1]Expenditure!F277</f>
        <v>0</v>
      </c>
      <c r="C96" s="36"/>
      <c r="D96" s="72" t="str">
        <f>IF([1]Expenditure!A521="Add Cost Centre Description Here","Not in use",[1]Expenditure!A521)</f>
        <v>Not in use</v>
      </c>
      <c r="E96" s="73">
        <f>[1]Expenditure!F524</f>
        <v>0</v>
      </c>
      <c r="F96" s="23"/>
      <c r="G96" s="23"/>
      <c r="H96" s="74" t="str">
        <f t="shared" si="4"/>
        <v/>
      </c>
      <c r="I96" s="22">
        <f t="shared" si="6"/>
        <v>0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1"/>
      <c r="AB96" s="11"/>
      <c r="AC96" s="11"/>
      <c r="AD96" s="11"/>
      <c r="AE96" s="11"/>
      <c r="AF96" s="11"/>
      <c r="AG96" s="11"/>
      <c r="AH96" s="11"/>
    </row>
    <row r="97" spans="1:34" ht="18" customHeight="1" x14ac:dyDescent="0.25">
      <c r="A97" s="75" t="str">
        <f>IF([1]Expenditure!A279="Add Cost Centre Description Here","Not in use",[1]Expenditure!A279)</f>
        <v>Not in use</v>
      </c>
      <c r="B97" s="76">
        <f>[1]Expenditure!F282</f>
        <v>0</v>
      </c>
      <c r="C97" s="36"/>
      <c r="D97" s="72" t="str">
        <f>IF([1]Expenditure!A526="Add Cost Centre Description Here","Not in use",[1]Expenditure!A526)</f>
        <v>Not in use</v>
      </c>
      <c r="E97" s="73">
        <f>[1]Expenditure!F529</f>
        <v>0</v>
      </c>
      <c r="F97" s="23"/>
      <c r="G97" s="23"/>
      <c r="H97" s="74" t="str">
        <f t="shared" si="4"/>
        <v/>
      </c>
      <c r="I97" s="22">
        <f t="shared" si="6"/>
        <v>0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1"/>
      <c r="AB97" s="11"/>
      <c r="AC97" s="11"/>
      <c r="AD97" s="11"/>
      <c r="AE97" s="11"/>
      <c r="AF97" s="11"/>
      <c r="AG97" s="11"/>
      <c r="AH97" s="11"/>
    </row>
    <row r="98" spans="1:34" ht="18" customHeight="1" x14ac:dyDescent="0.25">
      <c r="A98" s="75" t="str">
        <f>IF([1]Expenditure!A284="Add Cost Centre Description Here","Not in use",[1]Expenditure!A284)</f>
        <v>Not in use</v>
      </c>
      <c r="B98" s="76">
        <f>[1]Expenditure!F287</f>
        <v>0</v>
      </c>
      <c r="C98" s="36"/>
      <c r="D98" s="72" t="str">
        <f>IF([1]Expenditure!A531="Add Cost Centre Description Here","Not in use",[1]Expenditure!A531)</f>
        <v>Not in use</v>
      </c>
      <c r="E98" s="73">
        <f>[1]Expenditure!F534</f>
        <v>0</v>
      </c>
      <c r="F98" s="23"/>
      <c r="G98" s="23"/>
      <c r="H98" s="74" t="str">
        <f t="shared" si="4"/>
        <v/>
      </c>
      <c r="I98" s="22">
        <f t="shared" si="6"/>
        <v>0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1"/>
      <c r="AB98" s="11"/>
      <c r="AC98" s="11"/>
      <c r="AD98" s="11"/>
      <c r="AE98" s="11"/>
      <c r="AF98" s="11"/>
      <c r="AG98" s="11"/>
      <c r="AH98" s="11"/>
    </row>
    <row r="99" spans="1:34" ht="18" customHeight="1" x14ac:dyDescent="0.25">
      <c r="A99" s="75" t="str">
        <f>IF([1]Expenditure!A289="Add Cost Centre Description Here","Not in use",[1]Expenditure!A289)</f>
        <v>Not in use</v>
      </c>
      <c r="B99" s="76">
        <f>[1]Expenditure!F292</f>
        <v>0</v>
      </c>
      <c r="C99" s="36"/>
      <c r="D99" s="72" t="str">
        <f>IF([1]Expenditure!A536="Add Cost Centre Description Here","Not in use",[1]Expenditure!A536)</f>
        <v>Not in use</v>
      </c>
      <c r="E99" s="73">
        <f>[1]Expenditure!F539</f>
        <v>0</v>
      </c>
      <c r="F99" s="23"/>
      <c r="G99" s="23"/>
      <c r="H99" s="74" t="str">
        <f t="shared" si="4"/>
        <v/>
      </c>
      <c r="I99" s="22">
        <f t="shared" si="6"/>
        <v>0</v>
      </c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1"/>
      <c r="AB99" s="11"/>
      <c r="AC99" s="11"/>
      <c r="AD99" s="11"/>
      <c r="AE99" s="11"/>
      <c r="AF99" s="11"/>
      <c r="AG99" s="11"/>
      <c r="AH99" s="11"/>
    </row>
    <row r="100" spans="1:34" ht="18" customHeight="1" x14ac:dyDescent="0.25">
      <c r="A100" s="70" t="s">
        <v>43</v>
      </c>
      <c r="B100" s="76">
        <f>[1]Expenditure!F303</f>
        <v>6000</v>
      </c>
      <c r="C100" s="36"/>
      <c r="D100" s="72" t="str">
        <f>IF([1]Expenditure!A541="Add Cost Centre Description Here","Not in use",[1]Expenditure!A541)</f>
        <v>Not in use</v>
      </c>
      <c r="E100" s="73">
        <f>[1]Expenditure!F544</f>
        <v>0</v>
      </c>
      <c r="F100" s="23"/>
      <c r="G100" s="23"/>
      <c r="H100" s="74" t="str">
        <f t="shared" si="4"/>
        <v/>
      </c>
      <c r="I100" s="22">
        <f t="shared" si="6"/>
        <v>0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1"/>
      <c r="AB100" s="11"/>
      <c r="AC100" s="11"/>
      <c r="AD100" s="11"/>
      <c r="AE100" s="11"/>
      <c r="AF100" s="11"/>
      <c r="AG100" s="11"/>
      <c r="AH100" s="11"/>
    </row>
    <row r="101" spans="1:34" ht="18" customHeight="1" x14ac:dyDescent="0.25">
      <c r="A101" s="75" t="str">
        <f>IF([1]Expenditure!A305="Add Cost Centre Description Here","Not in use",[1]Expenditure!A305)</f>
        <v>Fees Expenditure - Pupils</v>
      </c>
      <c r="B101" s="76">
        <f>[1]Expenditure!F308</f>
        <v>0</v>
      </c>
      <c r="C101" s="36"/>
      <c r="D101" s="72" t="str">
        <f>IF([1]Expenditure!A546="Add Cost Centre Description Here","Not in use",[1]Expenditure!A546)</f>
        <v>Not in use</v>
      </c>
      <c r="E101" s="73">
        <f>[1]Expenditure!F549</f>
        <v>0</v>
      </c>
      <c r="F101" s="23"/>
      <c r="G101" s="23"/>
      <c r="H101" s="74" t="str">
        <f t="shared" si="4"/>
        <v/>
      </c>
      <c r="I101" s="22">
        <f t="shared" si="6"/>
        <v>0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1"/>
      <c r="AB101" s="11"/>
      <c r="AC101" s="11"/>
      <c r="AD101" s="11"/>
      <c r="AE101" s="11"/>
      <c r="AF101" s="11"/>
      <c r="AG101" s="11"/>
      <c r="AH101" s="11"/>
    </row>
    <row r="102" spans="1:34" ht="18" customHeight="1" x14ac:dyDescent="0.25">
      <c r="A102" s="75" t="str">
        <f>IF([1]Expenditure!A310="Add Cost Centre Description Here","Not in use",[1]Expenditure!A310)</f>
        <v>School Clubs</v>
      </c>
      <c r="B102" s="76">
        <f>[1]Expenditure!F313</f>
        <v>500</v>
      </c>
      <c r="C102" s="36"/>
      <c r="D102" s="72" t="str">
        <f>IF([1]Expenditure!A551="Add Cost Centre Description Here","Not in use",[1]Expenditure!A551)</f>
        <v>Not in use</v>
      </c>
      <c r="E102" s="73">
        <f>[1]Expenditure!F554</f>
        <v>0</v>
      </c>
      <c r="F102" s="23"/>
      <c r="G102" s="23"/>
      <c r="H102" s="74" t="str">
        <f t="shared" si="4"/>
        <v/>
      </c>
      <c r="I102" s="22">
        <f t="shared" si="6"/>
        <v>0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1"/>
      <c r="AB102" s="11"/>
      <c r="AC102" s="11"/>
      <c r="AD102" s="11"/>
      <c r="AE102" s="11"/>
      <c r="AF102" s="11"/>
      <c r="AG102" s="11"/>
      <c r="AH102" s="11"/>
    </row>
    <row r="103" spans="1:34" ht="18" customHeight="1" x14ac:dyDescent="0.25">
      <c r="A103" s="75" t="str">
        <f>IF([1]Expenditure!A315="Add Cost Centre Description Here","Not in use",[1]Expenditure!A315)</f>
        <v>Swimming Expenditure</v>
      </c>
      <c r="B103" s="76">
        <f>[1]Expenditure!F318</f>
        <v>4000</v>
      </c>
      <c r="C103" s="36"/>
      <c r="D103" s="72" t="str">
        <f>IF([1]Expenditure!A556="Add Cost Centre Description Here","Not in use",[1]Expenditure!A556)</f>
        <v>Not in use</v>
      </c>
      <c r="E103" s="73">
        <f>[1]Expenditure!F559</f>
        <v>0</v>
      </c>
      <c r="F103" s="23"/>
      <c r="G103" s="23"/>
      <c r="H103" s="74" t="str">
        <f t="shared" si="4"/>
        <v/>
      </c>
      <c r="I103" s="22">
        <f>IF(AND(B103&lt;&gt;0,A103="Not in use"),1,0)+IF(AND(E103&lt;&gt;0,D103="Not in use"),1,0)</f>
        <v>0</v>
      </c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1"/>
      <c r="AB103" s="11"/>
      <c r="AC103" s="11"/>
      <c r="AD103" s="11"/>
      <c r="AE103" s="11"/>
      <c r="AF103" s="11"/>
      <c r="AG103" s="11"/>
      <c r="AH103" s="11"/>
    </row>
    <row r="104" spans="1:34" ht="18" customHeight="1" x14ac:dyDescent="0.25">
      <c r="A104" s="24" t="s">
        <v>44</v>
      </c>
      <c r="B104" s="25"/>
      <c r="C104" s="25"/>
      <c r="D104" s="36"/>
      <c r="E104" s="80">
        <f>SUM(B60:B103)+SUM(E60:E103)</f>
        <v>557086</v>
      </c>
      <c r="F104" s="23"/>
      <c r="G104" s="23"/>
      <c r="H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1"/>
      <c r="AB104" s="11"/>
      <c r="AC104" s="11"/>
      <c r="AD104" s="11"/>
      <c r="AE104" s="11"/>
      <c r="AF104" s="11"/>
      <c r="AG104" s="11"/>
      <c r="AH104" s="11"/>
    </row>
    <row r="105" spans="1:34" ht="3" customHeight="1" thickBot="1" x14ac:dyDescent="0.3">
      <c r="A105" s="81"/>
      <c r="B105" s="82"/>
      <c r="C105" s="82"/>
      <c r="D105" s="83"/>
      <c r="E105" s="84"/>
      <c r="F105" s="23"/>
      <c r="G105" s="23"/>
      <c r="H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1"/>
      <c r="AB105" s="11"/>
      <c r="AC105" s="11"/>
      <c r="AD105" s="11"/>
      <c r="AE105" s="11"/>
      <c r="AF105" s="11"/>
      <c r="AG105" s="11"/>
      <c r="AH105" s="11"/>
    </row>
    <row r="106" spans="1:34" ht="6" customHeight="1" thickBot="1" x14ac:dyDescent="0.3">
      <c r="A106" s="64"/>
      <c r="B106" s="64"/>
      <c r="C106" s="64"/>
      <c r="D106" s="64"/>
      <c r="E106" s="64"/>
      <c r="F106" s="16"/>
      <c r="G106" s="23"/>
      <c r="H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1"/>
      <c r="AB106" s="11"/>
      <c r="AC106" s="11"/>
      <c r="AD106" s="11"/>
      <c r="AE106" s="11"/>
      <c r="AF106" s="11"/>
      <c r="AG106" s="11"/>
      <c r="AH106" s="11"/>
    </row>
    <row r="107" spans="1:34" ht="15" customHeight="1" x14ac:dyDescent="0.25">
      <c r="A107" s="85" t="s">
        <v>45</v>
      </c>
      <c r="B107" s="86"/>
      <c r="C107" s="86"/>
      <c r="D107" s="87"/>
      <c r="E107" s="88"/>
      <c r="F107" s="23"/>
      <c r="G107" s="23"/>
      <c r="H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1"/>
      <c r="AB107" s="11"/>
      <c r="AC107" s="11"/>
      <c r="AD107" s="11"/>
      <c r="AE107" s="11"/>
      <c r="AF107" s="11"/>
      <c r="AG107" s="11"/>
      <c r="AH107" s="11"/>
    </row>
    <row r="108" spans="1:34" ht="15" customHeight="1" x14ac:dyDescent="0.25">
      <c r="A108" s="42" t="s">
        <v>46</v>
      </c>
      <c r="B108" s="36"/>
      <c r="C108" s="36"/>
      <c r="D108" s="53"/>
      <c r="E108" s="44">
        <f>E29</f>
        <v>460312</v>
      </c>
      <c r="F108" s="23"/>
      <c r="G108" s="23"/>
      <c r="H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1"/>
      <c r="AB108" s="11"/>
      <c r="AC108" s="11"/>
      <c r="AD108" s="11"/>
      <c r="AE108" s="11"/>
      <c r="AF108" s="11"/>
      <c r="AG108" s="11"/>
      <c r="AH108" s="11"/>
    </row>
    <row r="109" spans="1:34" ht="15" customHeight="1" x14ac:dyDescent="0.25">
      <c r="A109" s="50" t="s">
        <v>47</v>
      </c>
      <c r="B109" s="34"/>
      <c r="C109" s="34"/>
      <c r="D109" s="89"/>
      <c r="E109" s="73">
        <f>E46</f>
        <v>23120</v>
      </c>
      <c r="F109" s="23"/>
      <c r="G109" s="23"/>
      <c r="H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1"/>
      <c r="AB109" s="11"/>
      <c r="AC109" s="11"/>
      <c r="AD109" s="11"/>
      <c r="AE109" s="11"/>
      <c r="AF109" s="11"/>
      <c r="AG109" s="11"/>
      <c r="AH109" s="11"/>
    </row>
    <row r="110" spans="1:34" ht="15" customHeight="1" x14ac:dyDescent="0.25">
      <c r="A110" s="50" t="s">
        <v>48</v>
      </c>
      <c r="B110" s="34"/>
      <c r="C110" s="34"/>
      <c r="D110" s="89"/>
      <c r="E110" s="90">
        <f>E54</f>
        <v>76853</v>
      </c>
      <c r="F110" s="23"/>
      <c r="G110" s="23"/>
      <c r="H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1"/>
      <c r="AB110" s="11"/>
      <c r="AC110" s="11"/>
      <c r="AD110" s="11"/>
      <c r="AE110" s="11"/>
      <c r="AF110" s="11"/>
      <c r="AG110" s="11"/>
      <c r="AH110" s="11"/>
    </row>
    <row r="111" spans="1:34" ht="15" customHeight="1" x14ac:dyDescent="0.25">
      <c r="A111" s="91"/>
      <c r="B111" s="92"/>
      <c r="C111" s="92"/>
      <c r="D111" s="92" t="s">
        <v>49</v>
      </c>
      <c r="E111" s="93">
        <f>SUM(E108:E110)</f>
        <v>560285</v>
      </c>
      <c r="F111" s="23"/>
      <c r="G111" s="23"/>
      <c r="H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1"/>
      <c r="AB111" s="11"/>
      <c r="AC111" s="11"/>
      <c r="AD111" s="11"/>
      <c r="AE111" s="11"/>
      <c r="AF111" s="11"/>
      <c r="AG111" s="11"/>
      <c r="AH111" s="11"/>
    </row>
    <row r="112" spans="1:34" ht="15" customHeight="1" x14ac:dyDescent="0.25">
      <c r="A112" s="94" t="s">
        <v>50</v>
      </c>
      <c r="B112" s="30"/>
      <c r="C112" s="30"/>
      <c r="D112" s="30"/>
      <c r="E112" s="95">
        <f>E104</f>
        <v>557086</v>
      </c>
      <c r="F112" s="23"/>
      <c r="G112" s="23"/>
      <c r="H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1"/>
      <c r="AB112" s="11"/>
      <c r="AC112" s="11"/>
      <c r="AD112" s="11"/>
      <c r="AE112" s="11"/>
      <c r="AF112" s="11"/>
      <c r="AG112" s="11"/>
      <c r="AH112" s="11"/>
    </row>
    <row r="113" spans="1:34" ht="15" customHeight="1" x14ac:dyDescent="0.25">
      <c r="A113" s="50" t="str">
        <f>"             Contingencies for potential use in "&amp;'[1]Fin.Yr Lookups'!A5</f>
        <v xml:space="preserve">             Contingencies for potential use in 2019-20</v>
      </c>
      <c r="B113" s="34"/>
      <c r="C113" s="34"/>
      <c r="D113" s="89"/>
      <c r="E113" s="73">
        <f>E131</f>
        <v>3199</v>
      </c>
      <c r="F113" s="23"/>
      <c r="G113" s="16"/>
      <c r="H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1"/>
      <c r="AB113" s="11"/>
      <c r="AC113" s="11"/>
      <c r="AD113" s="11"/>
      <c r="AE113" s="11"/>
      <c r="AF113" s="11"/>
      <c r="AG113" s="11"/>
      <c r="AH113" s="11"/>
    </row>
    <row r="114" spans="1:34" ht="15" customHeight="1" x14ac:dyDescent="0.25">
      <c r="A114" s="50" t="str">
        <f>"             Planned Contribution to "&amp;'[1]Fin.Yr Lookups'!A29&amp;" Opening Balance"</f>
        <v xml:space="preserve">             Planned Contribution to 2020-21 Opening Balance</v>
      </c>
      <c r="B114" s="34"/>
      <c r="C114" s="34"/>
      <c r="D114" s="89"/>
      <c r="E114" s="90">
        <f>E141</f>
        <v>0</v>
      </c>
      <c r="F114" s="23"/>
      <c r="G114" s="16"/>
      <c r="H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1"/>
      <c r="AB114" s="11"/>
      <c r="AC114" s="11"/>
      <c r="AD114" s="11"/>
      <c r="AE114" s="11"/>
      <c r="AF114" s="11"/>
      <c r="AG114" s="11"/>
      <c r="AH114" s="11"/>
    </row>
    <row r="115" spans="1:34" ht="15" customHeight="1" x14ac:dyDescent="0.25">
      <c r="A115" s="91"/>
      <c r="B115" s="92"/>
      <c r="C115" s="92"/>
      <c r="D115" s="96" t="s">
        <v>51</v>
      </c>
      <c r="E115" s="40">
        <f>SUM(E112:E114)</f>
        <v>560285</v>
      </c>
      <c r="F115" s="23"/>
      <c r="G115" s="16"/>
      <c r="H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1"/>
      <c r="AB115" s="11"/>
      <c r="AC115" s="11"/>
      <c r="AD115" s="11"/>
      <c r="AE115" s="11"/>
      <c r="AF115" s="11"/>
      <c r="AG115" s="11"/>
      <c r="AH115" s="11"/>
    </row>
    <row r="116" spans="1:34" ht="6" customHeight="1" x14ac:dyDescent="0.25">
      <c r="A116" s="97"/>
      <c r="B116" s="64"/>
      <c r="C116" s="64"/>
      <c r="D116" s="64"/>
      <c r="E116" s="98"/>
      <c r="F116" s="23"/>
      <c r="G116" s="16"/>
      <c r="H116" s="99" t="str">
        <f>IF(E117&lt;0,"A deficit budget has been set. Please contact the Schools Finance Monitoring Team",IF(E117&gt;0,"All available resources must be allocated to planned expenditure or contingency cost centres",""))</f>
        <v/>
      </c>
      <c r="I116" s="100"/>
      <c r="J116" s="100"/>
      <c r="K116" s="100"/>
      <c r="L116" s="100"/>
      <c r="M116" s="100"/>
      <c r="N116" s="10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1"/>
      <c r="AB116" s="11"/>
      <c r="AC116" s="11"/>
      <c r="AD116" s="11"/>
      <c r="AE116" s="11"/>
      <c r="AF116" s="11"/>
      <c r="AG116" s="11"/>
      <c r="AH116" s="11"/>
    </row>
    <row r="117" spans="1:34" ht="15" customHeight="1" thickBot="1" x14ac:dyDescent="0.3">
      <c r="A117" s="97"/>
      <c r="B117" s="64"/>
      <c r="C117" s="64"/>
      <c r="D117" s="101" t="str">
        <f>IF($E117&gt;0,"Warning: Not all expenditure has been allocated     ",IF($E117=0,"Gives a Balanced Budget     ","Warning: Expenditure overallocated     "))</f>
        <v xml:space="preserve">Gives a Balanced Budget     </v>
      </c>
      <c r="E117" s="102">
        <f>ROUND(E111-E115,0)</f>
        <v>0</v>
      </c>
      <c r="F117" s="23"/>
      <c r="G117" s="23"/>
      <c r="H117" s="99"/>
      <c r="I117" s="100"/>
      <c r="J117" s="100"/>
      <c r="K117" s="100"/>
      <c r="L117" s="100"/>
      <c r="M117" s="100"/>
      <c r="N117" s="10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1"/>
      <c r="AB117" s="11"/>
      <c r="AC117" s="11"/>
      <c r="AD117" s="11"/>
      <c r="AE117" s="11"/>
      <c r="AF117" s="11"/>
      <c r="AG117" s="11"/>
      <c r="AH117" s="11"/>
    </row>
    <row r="118" spans="1:34" ht="6" customHeight="1" thickTop="1" thickBot="1" x14ac:dyDescent="0.3">
      <c r="A118" s="103"/>
      <c r="B118" s="83"/>
      <c r="C118" s="83"/>
      <c r="D118" s="83"/>
      <c r="E118" s="104"/>
      <c r="F118" s="23"/>
      <c r="G118" s="23"/>
      <c r="H118" s="99"/>
      <c r="I118" s="100"/>
      <c r="J118" s="100"/>
      <c r="K118" s="100"/>
      <c r="L118" s="100"/>
      <c r="M118" s="100"/>
      <c r="N118" s="10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1"/>
      <c r="AB118" s="11"/>
      <c r="AC118" s="11"/>
      <c r="AD118" s="11"/>
      <c r="AE118" s="11"/>
      <c r="AF118" s="11"/>
      <c r="AG118" s="11"/>
      <c r="AH118" s="11"/>
    </row>
    <row r="119" spans="1:34" ht="6" customHeight="1" thickBot="1" x14ac:dyDescent="0.3">
      <c r="A119" s="97"/>
      <c r="B119" s="64"/>
      <c r="C119" s="64"/>
      <c r="D119" s="64"/>
      <c r="E119" s="105"/>
      <c r="F119" s="23"/>
      <c r="G119" s="23"/>
      <c r="H119" s="100"/>
      <c r="I119" s="100"/>
      <c r="J119" s="100"/>
      <c r="K119" s="100"/>
      <c r="L119" s="100"/>
      <c r="M119" s="100"/>
      <c r="N119" s="10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  <c r="AB119" s="11"/>
      <c r="AC119" s="11"/>
      <c r="AD119" s="11"/>
      <c r="AE119" s="11"/>
      <c r="AF119" s="11"/>
      <c r="AG119" s="11"/>
      <c r="AH119" s="11"/>
    </row>
    <row r="120" spans="1:34" ht="15" customHeight="1" x14ac:dyDescent="0.25">
      <c r="A120" s="106" t="s">
        <v>52</v>
      </c>
      <c r="B120" s="107"/>
      <c r="C120" s="107"/>
      <c r="D120" s="87"/>
      <c r="E120" s="88"/>
      <c r="F120" s="16"/>
      <c r="G120" s="16"/>
      <c r="H120" s="21"/>
      <c r="I120" s="22"/>
      <c r="J120" s="16"/>
      <c r="K120" s="16"/>
      <c r="L120" s="16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1"/>
      <c r="AB120" s="11"/>
      <c r="AC120" s="11"/>
      <c r="AD120" s="11"/>
      <c r="AE120" s="11"/>
      <c r="AF120" s="11"/>
      <c r="AG120" s="11"/>
      <c r="AH120" s="11"/>
    </row>
    <row r="121" spans="1:34" ht="3" customHeight="1" x14ac:dyDescent="0.25">
      <c r="A121" s="97"/>
      <c r="B121" s="64"/>
      <c r="C121" s="64"/>
      <c r="D121" s="64"/>
      <c r="E121" s="105"/>
      <c r="F121" s="16"/>
      <c r="G121" s="16"/>
      <c r="H121" s="21"/>
      <c r="I121" s="22"/>
      <c r="J121" s="16"/>
      <c r="K121" s="16"/>
      <c r="L121" s="16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1"/>
      <c r="AB121" s="11"/>
      <c r="AC121" s="11"/>
      <c r="AD121" s="11"/>
      <c r="AE121" s="11"/>
      <c r="AF121" s="11"/>
      <c r="AG121" s="11"/>
      <c r="AH121" s="11"/>
    </row>
    <row r="122" spans="1:34" ht="15" customHeight="1" x14ac:dyDescent="0.25">
      <c r="A122" s="108" t="s">
        <v>53</v>
      </c>
      <c r="B122" s="109"/>
      <c r="C122" s="109"/>
      <c r="D122" s="110">
        <f>[1]Income!E63-[1]Expenditure!F562</f>
        <v>3199</v>
      </c>
      <c r="E122" s="32"/>
      <c r="F122" s="16"/>
      <c r="G122" s="16"/>
      <c r="H122" s="21"/>
      <c r="I122" s="22"/>
      <c r="J122" s="16"/>
      <c r="K122" s="16"/>
      <c r="L122" s="16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1"/>
      <c r="AB122" s="11"/>
      <c r="AC122" s="11"/>
      <c r="AD122" s="11"/>
      <c r="AE122" s="11"/>
      <c r="AF122" s="11"/>
      <c r="AG122" s="11"/>
      <c r="AH122" s="11"/>
    </row>
    <row r="123" spans="1:34" ht="3" customHeight="1" x14ac:dyDescent="0.25">
      <c r="A123" s="111"/>
      <c r="B123" s="112"/>
      <c r="C123" s="112"/>
      <c r="D123" s="36"/>
      <c r="E123" s="32"/>
      <c r="F123" s="16"/>
      <c r="G123" s="16"/>
      <c r="H123" s="21"/>
      <c r="I123" s="22"/>
      <c r="J123" s="16"/>
      <c r="K123" s="16"/>
      <c r="L123" s="16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/>
      <c r="AB123" s="11"/>
      <c r="AC123" s="11"/>
      <c r="AD123" s="11"/>
      <c r="AE123" s="11"/>
      <c r="AF123" s="11"/>
      <c r="AG123" s="11"/>
      <c r="AH123" s="11"/>
    </row>
    <row r="124" spans="1:34" ht="15" customHeight="1" x14ac:dyDescent="0.25">
      <c r="A124" s="111" t="s">
        <v>54</v>
      </c>
      <c r="B124" s="112"/>
      <c r="C124" s="112"/>
      <c r="D124" s="36"/>
      <c r="E124" s="27" t="s">
        <v>3</v>
      </c>
      <c r="F124" s="16"/>
      <c r="G124" s="16"/>
      <c r="H124" s="21"/>
      <c r="I124" s="22"/>
      <c r="J124" s="16"/>
      <c r="K124" s="16"/>
      <c r="L124" s="16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1"/>
      <c r="AB124" s="11"/>
      <c r="AC124" s="11"/>
      <c r="AD124" s="11"/>
      <c r="AE124" s="11"/>
      <c r="AF124" s="11"/>
      <c r="AG124" s="11"/>
      <c r="AH124" s="11"/>
    </row>
    <row r="125" spans="1:34" ht="3" customHeight="1" x14ac:dyDescent="0.25">
      <c r="A125" s="42"/>
      <c r="B125" s="36"/>
      <c r="C125" s="36"/>
      <c r="D125" s="36"/>
      <c r="E125" s="32"/>
      <c r="F125" s="16"/>
      <c r="G125" s="16"/>
      <c r="H125" s="21"/>
      <c r="I125" s="22"/>
      <c r="J125" s="16"/>
      <c r="K125" s="16"/>
      <c r="L125" s="16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1"/>
      <c r="AB125" s="11"/>
      <c r="AC125" s="11"/>
      <c r="AD125" s="11"/>
      <c r="AE125" s="11"/>
      <c r="AF125" s="11"/>
      <c r="AG125" s="11"/>
      <c r="AH125" s="11"/>
    </row>
    <row r="126" spans="1:34" ht="15" customHeight="1" x14ac:dyDescent="0.25">
      <c r="A126" s="24" t="str">
        <f>"          Contingencies "&amp;'[1]Fin.Yr Lookups'!A5</f>
        <v xml:space="preserve">          Contingencies 2019-20</v>
      </c>
      <c r="B126" s="49" t="s">
        <v>55</v>
      </c>
      <c r="C126" s="113"/>
      <c r="D126" s="114"/>
      <c r="E126" s="78">
        <f>[1]Expenditure!F567</f>
        <v>3199</v>
      </c>
      <c r="F126" s="16"/>
      <c r="G126" s="16"/>
      <c r="H126" s="21"/>
      <c r="I126" s="22"/>
      <c r="J126" s="16"/>
      <c r="K126" s="16"/>
      <c r="L126" s="16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1"/>
      <c r="AB126" s="11"/>
      <c r="AC126" s="11"/>
      <c r="AD126" s="11"/>
      <c r="AE126" s="11"/>
      <c r="AF126" s="11"/>
      <c r="AG126" s="11"/>
      <c r="AH126" s="11"/>
    </row>
    <row r="127" spans="1:34" ht="15" customHeight="1" x14ac:dyDescent="0.25">
      <c r="A127" s="42"/>
      <c r="B127" s="115" t="str">
        <f>[1]Expenditure!A568</f>
        <v>Other (please enter description)</v>
      </c>
      <c r="C127" s="116"/>
      <c r="D127" s="89"/>
      <c r="E127" s="117">
        <f>[1]Expenditure!F568</f>
        <v>0</v>
      </c>
      <c r="F127" s="16"/>
      <c r="G127" s="16"/>
      <c r="H127" s="74" t="str">
        <f t="shared" ref="H127:H140" si="7">IF(I127&gt;0,"Please enter a description in column A on the Expenditure sheet","")</f>
        <v/>
      </c>
      <c r="I127" s="22">
        <f>IF(AND(E127&lt;&gt;0,B127="Other (please enter description)"),1,0)</f>
        <v>0</v>
      </c>
      <c r="J127" s="16"/>
      <c r="K127" s="16"/>
      <c r="L127" s="16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1"/>
      <c r="AB127" s="11"/>
      <c r="AC127" s="11"/>
      <c r="AD127" s="11"/>
      <c r="AE127" s="11"/>
      <c r="AF127" s="11"/>
      <c r="AG127" s="11"/>
      <c r="AH127" s="11"/>
    </row>
    <row r="128" spans="1:34" ht="15" customHeight="1" x14ac:dyDescent="0.25">
      <c r="A128" s="42"/>
      <c r="B128" s="115" t="str">
        <f>[1]Expenditure!A569</f>
        <v>Other (please enter description)</v>
      </c>
      <c r="C128" s="116"/>
      <c r="D128" s="89"/>
      <c r="E128" s="117">
        <f>[1]Expenditure!F569</f>
        <v>0</v>
      </c>
      <c r="F128" s="16"/>
      <c r="G128" s="16"/>
      <c r="H128" s="74" t="str">
        <f t="shared" si="7"/>
        <v/>
      </c>
      <c r="I128" s="22">
        <f t="shared" ref="I128:I140" si="8">IF(AND(E128&lt;&gt;0,B128="Other (please enter description)"),1,0)</f>
        <v>0</v>
      </c>
      <c r="J128" s="16"/>
      <c r="K128" s="16"/>
      <c r="L128" s="16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1"/>
      <c r="AB128" s="11"/>
      <c r="AC128" s="11"/>
      <c r="AD128" s="11"/>
      <c r="AE128" s="11"/>
      <c r="AF128" s="11"/>
      <c r="AG128" s="11"/>
      <c r="AH128" s="11"/>
    </row>
    <row r="129" spans="1:34" ht="15" customHeight="1" x14ac:dyDescent="0.25">
      <c r="A129" s="42"/>
      <c r="B129" s="115" t="str">
        <f>[1]Expenditure!A570</f>
        <v>Other (please enter description)</v>
      </c>
      <c r="C129" s="116"/>
      <c r="D129" s="89"/>
      <c r="E129" s="117">
        <f>[1]Expenditure!F570</f>
        <v>0</v>
      </c>
      <c r="F129" s="16"/>
      <c r="G129" s="16"/>
      <c r="H129" s="74" t="str">
        <f t="shared" si="7"/>
        <v/>
      </c>
      <c r="I129" s="22">
        <f t="shared" si="8"/>
        <v>0</v>
      </c>
      <c r="J129" s="16"/>
      <c r="K129" s="16"/>
      <c r="L129" s="16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1"/>
      <c r="AB129" s="11"/>
      <c r="AC129" s="11"/>
      <c r="AD129" s="11"/>
      <c r="AE129" s="11"/>
      <c r="AF129" s="11"/>
      <c r="AG129" s="11"/>
      <c r="AH129" s="11"/>
    </row>
    <row r="130" spans="1:34" ht="15" customHeight="1" x14ac:dyDescent="0.25">
      <c r="A130" s="42"/>
      <c r="B130" s="115" t="str">
        <f>[1]Expenditure!A571</f>
        <v>Other (please enter description)</v>
      </c>
      <c r="C130" s="116"/>
      <c r="D130" s="89"/>
      <c r="E130" s="118">
        <f>[1]Expenditure!F571</f>
        <v>0</v>
      </c>
      <c r="F130" s="16"/>
      <c r="G130" s="16"/>
      <c r="H130" s="74" t="str">
        <f t="shared" si="7"/>
        <v/>
      </c>
      <c r="I130" s="22">
        <f t="shared" si="8"/>
        <v>0</v>
      </c>
      <c r="J130" s="16"/>
      <c r="K130" s="16"/>
      <c r="L130" s="16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1"/>
      <c r="AB130" s="11"/>
      <c r="AC130" s="11"/>
      <c r="AD130" s="11"/>
      <c r="AE130" s="11"/>
      <c r="AF130" s="11"/>
      <c r="AG130" s="11"/>
      <c r="AH130" s="11"/>
    </row>
    <row r="131" spans="1:34" ht="18" customHeight="1" x14ac:dyDescent="0.25">
      <c r="A131" s="42"/>
      <c r="B131" s="119"/>
      <c r="C131" s="119"/>
      <c r="D131" s="36"/>
      <c r="E131" s="40">
        <f>[1]Expenditure!F572</f>
        <v>3199</v>
      </c>
      <c r="F131" s="16"/>
      <c r="G131" s="16"/>
      <c r="H131" s="74"/>
      <c r="I131" s="22"/>
      <c r="J131" s="16"/>
      <c r="K131" s="16"/>
      <c r="L131" s="16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1"/>
      <c r="AB131" s="11"/>
      <c r="AC131" s="11"/>
      <c r="AD131" s="11"/>
      <c r="AE131" s="11"/>
      <c r="AF131" s="11"/>
      <c r="AG131" s="11"/>
      <c r="AH131" s="11"/>
    </row>
    <row r="132" spans="1:34" ht="15" customHeight="1" x14ac:dyDescent="0.25">
      <c r="A132" s="45" t="s">
        <v>56</v>
      </c>
      <c r="B132" s="46"/>
      <c r="C132" s="46"/>
      <c r="D132" s="36"/>
      <c r="E132" s="32"/>
      <c r="F132" s="16"/>
      <c r="G132" s="16"/>
      <c r="H132" s="74"/>
      <c r="I132" s="22"/>
      <c r="J132" s="16"/>
      <c r="K132" s="16"/>
      <c r="L132" s="16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1"/>
      <c r="AB132" s="11"/>
      <c r="AC132" s="11"/>
      <c r="AD132" s="11"/>
      <c r="AE132" s="11"/>
      <c r="AF132" s="11"/>
      <c r="AG132" s="11"/>
      <c r="AH132" s="11"/>
    </row>
    <row r="133" spans="1:34" ht="15" customHeight="1" x14ac:dyDescent="0.25">
      <c r="A133" s="45" t="str">
        <f>"          Expenditure after "&amp;'[1]Fin.Yr Lookups'!A5</f>
        <v xml:space="preserve">          Expenditure after 2019-20</v>
      </c>
      <c r="B133" s="49" t="str">
        <f>[1]Expenditure!A575</f>
        <v>Other (please enter description)</v>
      </c>
      <c r="C133" s="120"/>
      <c r="D133" s="114"/>
      <c r="E133" s="78">
        <f>[1]Expenditure!F575</f>
        <v>0</v>
      </c>
      <c r="F133" s="16"/>
      <c r="G133" s="16"/>
      <c r="H133" s="74" t="str">
        <f t="shared" si="7"/>
        <v/>
      </c>
      <c r="I133" s="22">
        <f t="shared" si="8"/>
        <v>0</v>
      </c>
      <c r="J133" s="16"/>
      <c r="K133" s="16"/>
      <c r="L133" s="16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1"/>
      <c r="AB133" s="11"/>
      <c r="AC133" s="11"/>
      <c r="AD133" s="11"/>
      <c r="AE133" s="11"/>
      <c r="AF133" s="11"/>
      <c r="AG133" s="11"/>
      <c r="AH133" s="11"/>
    </row>
    <row r="134" spans="1:34" ht="15" customHeight="1" x14ac:dyDescent="0.25">
      <c r="A134" s="42"/>
      <c r="B134" s="115" t="str">
        <f>[1]Expenditure!A576</f>
        <v>Other (please enter description)</v>
      </c>
      <c r="C134" s="116"/>
      <c r="D134" s="89"/>
      <c r="E134" s="73">
        <f>[1]Expenditure!F576</f>
        <v>0</v>
      </c>
      <c r="F134" s="16"/>
      <c r="G134" s="16"/>
      <c r="H134" s="74" t="str">
        <f t="shared" si="7"/>
        <v/>
      </c>
      <c r="I134" s="22">
        <f t="shared" si="8"/>
        <v>0</v>
      </c>
      <c r="J134" s="16"/>
      <c r="K134" s="16"/>
      <c r="L134" s="16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1"/>
      <c r="AB134" s="11"/>
      <c r="AC134" s="11"/>
      <c r="AD134" s="11"/>
      <c r="AE134" s="11"/>
      <c r="AF134" s="11"/>
      <c r="AG134" s="11"/>
      <c r="AH134" s="11"/>
    </row>
    <row r="135" spans="1:34" ht="15" customHeight="1" x14ac:dyDescent="0.25">
      <c r="A135" s="42"/>
      <c r="B135" s="115" t="str">
        <f>[1]Expenditure!A577</f>
        <v>Other (please enter description)</v>
      </c>
      <c r="C135" s="120"/>
      <c r="D135" s="114"/>
      <c r="E135" s="78">
        <f>[1]Expenditure!F577</f>
        <v>0</v>
      </c>
      <c r="F135" s="16"/>
      <c r="G135" s="16"/>
      <c r="H135" s="74" t="str">
        <f t="shared" si="7"/>
        <v/>
      </c>
      <c r="I135" s="22">
        <f t="shared" si="8"/>
        <v>0</v>
      </c>
      <c r="J135" s="16"/>
      <c r="K135" s="16"/>
      <c r="L135" s="16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1"/>
      <c r="AB135" s="11"/>
      <c r="AC135" s="11"/>
      <c r="AD135" s="11"/>
      <c r="AE135" s="11"/>
      <c r="AF135" s="11"/>
      <c r="AG135" s="11"/>
      <c r="AH135" s="11"/>
    </row>
    <row r="136" spans="1:34" ht="15" customHeight="1" x14ac:dyDescent="0.25">
      <c r="A136" s="42"/>
      <c r="B136" s="115" t="str">
        <f>[1]Expenditure!A578</f>
        <v>Other (please enter description)</v>
      </c>
      <c r="C136" s="116"/>
      <c r="D136" s="89"/>
      <c r="E136" s="73">
        <f>[1]Expenditure!F578</f>
        <v>0</v>
      </c>
      <c r="F136" s="16"/>
      <c r="G136" s="16"/>
      <c r="H136" s="74" t="str">
        <f t="shared" si="7"/>
        <v/>
      </c>
      <c r="I136" s="22">
        <f t="shared" si="8"/>
        <v>0</v>
      </c>
      <c r="J136" s="16"/>
      <c r="K136" s="16"/>
      <c r="L136" s="16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1"/>
      <c r="AB136" s="11"/>
      <c r="AC136" s="11"/>
      <c r="AD136" s="11"/>
      <c r="AE136" s="11"/>
      <c r="AF136" s="11"/>
      <c r="AG136" s="11"/>
      <c r="AH136" s="11"/>
    </row>
    <row r="137" spans="1:34" ht="15" customHeight="1" x14ac:dyDescent="0.25">
      <c r="A137" s="42"/>
      <c r="B137" s="115" t="str">
        <f>[1]Expenditure!A579</f>
        <v>Other (please enter description)</v>
      </c>
      <c r="C137" s="116"/>
      <c r="D137" s="89"/>
      <c r="E137" s="73">
        <f>[1]Expenditure!F579</f>
        <v>0</v>
      </c>
      <c r="F137" s="16"/>
      <c r="G137" s="16"/>
      <c r="H137" s="74" t="str">
        <f t="shared" si="7"/>
        <v/>
      </c>
      <c r="I137" s="22">
        <f t="shared" si="8"/>
        <v>0</v>
      </c>
      <c r="J137" s="16"/>
      <c r="K137" s="16"/>
      <c r="L137" s="16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1"/>
      <c r="AB137" s="11"/>
      <c r="AC137" s="11"/>
      <c r="AD137" s="11"/>
      <c r="AE137" s="11"/>
      <c r="AF137" s="11"/>
      <c r="AG137" s="11"/>
      <c r="AH137" s="11"/>
    </row>
    <row r="138" spans="1:34" ht="15" customHeight="1" x14ac:dyDescent="0.25">
      <c r="A138" s="42"/>
      <c r="B138" s="115" t="str">
        <f>[1]Expenditure!A580</f>
        <v>Other (please enter description)</v>
      </c>
      <c r="C138" s="116"/>
      <c r="D138" s="89"/>
      <c r="E138" s="73">
        <f>[1]Expenditure!F580</f>
        <v>0</v>
      </c>
      <c r="F138" s="16"/>
      <c r="G138" s="16"/>
      <c r="H138" s="74" t="str">
        <f t="shared" si="7"/>
        <v/>
      </c>
      <c r="I138" s="22">
        <f t="shared" si="8"/>
        <v>0</v>
      </c>
      <c r="J138" s="16"/>
      <c r="K138" s="16"/>
      <c r="L138" s="16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1"/>
      <c r="AB138" s="11"/>
      <c r="AC138" s="11"/>
      <c r="AD138" s="11"/>
      <c r="AE138" s="11"/>
      <c r="AF138" s="11"/>
      <c r="AG138" s="11"/>
      <c r="AH138" s="11"/>
    </row>
    <row r="139" spans="1:34" ht="15" customHeight="1" x14ac:dyDescent="0.25">
      <c r="A139" s="42"/>
      <c r="B139" s="115" t="str">
        <f>[1]Expenditure!A581</f>
        <v>Other (please enter description)</v>
      </c>
      <c r="C139" s="116"/>
      <c r="D139" s="89"/>
      <c r="E139" s="73">
        <f>[1]Expenditure!F581</f>
        <v>0</v>
      </c>
      <c r="F139" s="16"/>
      <c r="G139" s="16"/>
      <c r="H139" s="74" t="str">
        <f t="shared" si="7"/>
        <v/>
      </c>
      <c r="I139" s="22">
        <f t="shared" si="8"/>
        <v>0</v>
      </c>
      <c r="J139" s="16"/>
      <c r="K139" s="16"/>
      <c r="L139" s="16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1"/>
      <c r="AB139" s="11"/>
      <c r="AC139" s="11"/>
      <c r="AD139" s="11"/>
      <c r="AE139" s="11"/>
      <c r="AF139" s="11"/>
      <c r="AG139" s="11"/>
      <c r="AH139" s="11"/>
    </row>
    <row r="140" spans="1:34" ht="15" customHeight="1" x14ac:dyDescent="0.25">
      <c r="A140" s="42"/>
      <c r="B140" s="115" t="str">
        <f>[1]Expenditure!A582</f>
        <v>Other (please enter description)</v>
      </c>
      <c r="C140" s="116"/>
      <c r="D140" s="89"/>
      <c r="E140" s="73">
        <f>[1]Expenditure!F582</f>
        <v>0</v>
      </c>
      <c r="F140" s="16"/>
      <c r="G140" s="16"/>
      <c r="H140" s="74" t="str">
        <f t="shared" si="7"/>
        <v/>
      </c>
      <c r="I140" s="22">
        <f t="shared" si="8"/>
        <v>0</v>
      </c>
      <c r="J140" s="16"/>
      <c r="K140" s="16"/>
      <c r="L140" s="16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1"/>
      <c r="AB140" s="11"/>
      <c r="AC140" s="11"/>
      <c r="AD140" s="11"/>
      <c r="AE140" s="11"/>
      <c r="AF140" s="11"/>
      <c r="AG140" s="11"/>
      <c r="AH140" s="11"/>
    </row>
    <row r="141" spans="1:34" ht="18" customHeight="1" thickBot="1" x14ac:dyDescent="0.3">
      <c r="A141" s="121"/>
      <c r="B141" s="122"/>
      <c r="C141" s="122"/>
      <c r="D141" s="122"/>
      <c r="E141" s="63">
        <f>[1]Expenditure!F583</f>
        <v>0</v>
      </c>
      <c r="F141" s="16"/>
      <c r="G141" s="16"/>
      <c r="H141" s="21"/>
      <c r="I141" s="22"/>
      <c r="J141" s="16"/>
      <c r="K141" s="16"/>
      <c r="L141" s="16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1"/>
      <c r="AB141" s="11"/>
      <c r="AC141" s="11"/>
      <c r="AD141" s="11"/>
      <c r="AE141" s="11"/>
      <c r="AF141" s="11"/>
      <c r="AG141" s="11"/>
      <c r="AH141" s="11"/>
    </row>
    <row r="142" spans="1:34" ht="3" customHeight="1" thickBot="1" x14ac:dyDescent="0.3">
      <c r="A142" s="97"/>
      <c r="B142" s="64"/>
      <c r="C142" s="64"/>
      <c r="D142" s="64"/>
      <c r="E142" s="105"/>
      <c r="F142" s="16"/>
      <c r="G142" s="16"/>
      <c r="H142" s="21"/>
      <c r="I142" s="22"/>
      <c r="J142" s="16"/>
      <c r="K142" s="16"/>
      <c r="L142" s="16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1"/>
      <c r="AB142" s="11"/>
      <c r="AC142" s="11"/>
      <c r="AD142" s="11"/>
      <c r="AE142" s="11"/>
      <c r="AF142" s="11"/>
      <c r="AG142" s="11"/>
      <c r="AH142" s="11"/>
    </row>
    <row r="143" spans="1:34" ht="15" customHeight="1" x14ac:dyDescent="0.25">
      <c r="A143" s="123" t="str">
        <f>"Projected "&amp;'[1]Fin.Yr Lookups'!A5&amp;" Planned Year-end Balance"</f>
        <v>Projected 2019-20 Planned Year-end Balance</v>
      </c>
      <c r="B143" s="124"/>
      <c r="C143" s="124"/>
      <c r="D143" s="87"/>
      <c r="E143" s="88"/>
      <c r="F143" s="23"/>
      <c r="G143" s="23"/>
      <c r="H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1"/>
      <c r="AB143" s="11"/>
      <c r="AC143" s="11"/>
      <c r="AD143" s="11"/>
      <c r="AE143" s="11"/>
      <c r="AF143" s="11"/>
      <c r="AG143" s="11"/>
      <c r="AH143" s="11"/>
    </row>
    <row r="144" spans="1:34" ht="3" customHeight="1" x14ac:dyDescent="0.25">
      <c r="A144" s="97"/>
      <c r="B144" s="64"/>
      <c r="C144" s="64"/>
      <c r="D144" s="64"/>
      <c r="E144" s="105"/>
      <c r="F144" s="23"/>
      <c r="G144" s="23"/>
      <c r="H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1"/>
      <c r="AB144" s="11"/>
      <c r="AC144" s="11"/>
      <c r="AD144" s="11"/>
      <c r="AE144" s="11"/>
      <c r="AF144" s="11"/>
      <c r="AG144" s="11"/>
      <c r="AH144" s="11"/>
    </row>
    <row r="145" spans="1:34" ht="15" customHeight="1" x14ac:dyDescent="0.25">
      <c r="A145" s="125" t="s">
        <v>57</v>
      </c>
      <c r="B145" s="126"/>
      <c r="C145" s="126"/>
      <c r="D145" s="127"/>
      <c r="E145" s="128">
        <f>E56-E104</f>
        <v>3199</v>
      </c>
      <c r="F145" s="23"/>
      <c r="G145" s="23"/>
      <c r="H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1"/>
      <c r="AB145" s="11"/>
      <c r="AC145" s="11"/>
      <c r="AD145" s="11"/>
      <c r="AE145" s="11"/>
      <c r="AF145" s="11"/>
      <c r="AG145" s="11"/>
      <c r="AH145" s="11"/>
    </row>
    <row r="146" spans="1:34" ht="15" customHeight="1" x14ac:dyDescent="0.25">
      <c r="A146" s="129" t="str">
        <f>"Available Funds less Planned Expenditure &amp; "&amp;'[1]Fin.Yr Lookups'!A5&amp;" Contingencies ="</f>
        <v>Available Funds less Planned Expenditure &amp; 2019-20 Contingencies =</v>
      </c>
      <c r="B146" s="130"/>
      <c r="C146" s="130"/>
      <c r="D146" s="131"/>
      <c r="E146" s="40">
        <f>E145-E131</f>
        <v>0</v>
      </c>
      <c r="F146" s="23"/>
      <c r="G146" s="23"/>
      <c r="H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1"/>
      <c r="AB146" s="11"/>
      <c r="AC146" s="11"/>
      <c r="AD146" s="11"/>
      <c r="AE146" s="11"/>
      <c r="AF146" s="11"/>
      <c r="AG146" s="11"/>
      <c r="AH146" s="11"/>
    </row>
    <row r="147" spans="1:34" ht="3" customHeight="1" thickBot="1" x14ac:dyDescent="0.3">
      <c r="A147" s="97"/>
      <c r="B147" s="64"/>
      <c r="C147" s="64"/>
      <c r="D147" s="64"/>
      <c r="E147" s="105"/>
      <c r="F147" s="23"/>
      <c r="G147" s="23"/>
      <c r="H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1"/>
      <c r="AB147" s="11"/>
      <c r="AC147" s="11"/>
      <c r="AD147" s="11"/>
      <c r="AE147" s="11"/>
      <c r="AF147" s="11"/>
      <c r="AG147" s="11"/>
      <c r="AH147" s="11"/>
    </row>
    <row r="148" spans="1:34" ht="18" customHeight="1" x14ac:dyDescent="0.25">
      <c r="A148" s="106" t="s">
        <v>58</v>
      </c>
      <c r="B148" s="87"/>
      <c r="C148" s="87"/>
      <c r="D148" s="87"/>
      <c r="E148" s="88"/>
      <c r="F148" s="23"/>
      <c r="G148" s="23"/>
      <c r="H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1"/>
      <c r="AB148" s="11"/>
      <c r="AC148" s="11"/>
      <c r="AD148" s="11"/>
      <c r="AE148" s="11"/>
      <c r="AF148" s="11"/>
      <c r="AG148" s="11"/>
      <c r="AH148" s="11"/>
    </row>
    <row r="149" spans="1:34" ht="15" customHeight="1" x14ac:dyDescent="0.25">
      <c r="A149" s="132" t="str">
        <f t="shared" ref="A149:B156" si="9">A60</f>
        <v>Teachers</v>
      </c>
      <c r="B149" s="133">
        <f t="shared" si="9"/>
        <v>244085</v>
      </c>
      <c r="C149" s="133"/>
      <c r="D149" s="133" t="str">
        <f t="shared" ref="D149:E152" si="10">A76</f>
        <v>Staffing: not in use</v>
      </c>
      <c r="E149" s="134">
        <f t="shared" si="10"/>
        <v>0</v>
      </c>
      <c r="F149" s="23"/>
      <c r="G149" s="23"/>
      <c r="H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1"/>
      <c r="AB149" s="11"/>
      <c r="AC149" s="11"/>
      <c r="AD149" s="11"/>
      <c r="AE149" s="11"/>
      <c r="AF149" s="11"/>
      <c r="AG149" s="11"/>
      <c r="AH149" s="11"/>
    </row>
    <row r="150" spans="1:34" ht="15" customHeight="1" x14ac:dyDescent="0.25">
      <c r="A150" s="132" t="str">
        <f t="shared" si="9"/>
        <v>Supply Staff</v>
      </c>
      <c r="B150" s="133">
        <f t="shared" si="9"/>
        <v>13678</v>
      </c>
      <c r="C150" s="133"/>
      <c r="D150" s="133" t="str">
        <f t="shared" si="10"/>
        <v>Staffing: not in use</v>
      </c>
      <c r="E150" s="134">
        <f t="shared" si="10"/>
        <v>0</v>
      </c>
      <c r="F150" s="23"/>
      <c r="G150" s="23"/>
      <c r="H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1"/>
      <c r="AB150" s="11"/>
      <c r="AC150" s="11"/>
      <c r="AD150" s="11"/>
      <c r="AE150" s="11"/>
      <c r="AF150" s="11"/>
      <c r="AG150" s="11"/>
      <c r="AH150" s="11"/>
    </row>
    <row r="151" spans="1:34" ht="15" customHeight="1" x14ac:dyDescent="0.25">
      <c r="A151" s="132" t="str">
        <f t="shared" si="9"/>
        <v>Administrative Staff</v>
      </c>
      <c r="B151" s="133">
        <f t="shared" si="9"/>
        <v>32935</v>
      </c>
      <c r="C151" s="133"/>
      <c r="D151" s="133" t="str">
        <f t="shared" si="10"/>
        <v>Staffing: not in use</v>
      </c>
      <c r="E151" s="134">
        <f t="shared" si="10"/>
        <v>0</v>
      </c>
      <c r="F151" s="23"/>
      <c r="G151" s="23"/>
      <c r="H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1"/>
      <c r="AB151" s="11"/>
      <c r="AC151" s="11"/>
      <c r="AD151" s="11"/>
      <c r="AE151" s="11"/>
      <c r="AF151" s="11"/>
      <c r="AG151" s="11"/>
      <c r="AH151" s="11"/>
    </row>
    <row r="152" spans="1:34" ht="15" customHeight="1" x14ac:dyDescent="0.25">
      <c r="A152" s="132" t="str">
        <f t="shared" si="9"/>
        <v>Nursery Nurses</v>
      </c>
      <c r="B152" s="133">
        <f t="shared" si="9"/>
        <v>0</v>
      </c>
      <c r="C152" s="133"/>
      <c r="D152" s="133" t="str">
        <f t="shared" si="10"/>
        <v>Staffing: not in use</v>
      </c>
      <c r="E152" s="134">
        <f t="shared" si="10"/>
        <v>0</v>
      </c>
      <c r="F152" s="23"/>
      <c r="G152" s="23"/>
      <c r="H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1"/>
      <c r="AB152" s="11"/>
      <c r="AC152" s="11"/>
      <c r="AD152" s="11"/>
      <c r="AE152" s="11"/>
      <c r="AF152" s="11"/>
      <c r="AG152" s="11"/>
      <c r="AH152" s="11"/>
    </row>
    <row r="153" spans="1:34" ht="18.95" customHeight="1" x14ac:dyDescent="0.25">
      <c r="A153" s="132" t="str">
        <f t="shared" si="9"/>
        <v>Classroom Support</v>
      </c>
      <c r="B153" s="133">
        <f t="shared" si="9"/>
        <v>47860</v>
      </c>
      <c r="C153" s="133"/>
      <c r="D153" s="135" t="s">
        <v>59</v>
      </c>
      <c r="E153" s="136">
        <v>5000</v>
      </c>
      <c r="F153" s="23"/>
      <c r="G153" s="23"/>
      <c r="H153" s="137" t="str">
        <f>IF(OR(ISBLANK(E153),ISBLANK(E155),ISBLANK(E157)),"Please state the amount of Pupil Premium, PE Grant or any other funds to be spent on staffing, entering zeros where applicable","")</f>
        <v/>
      </c>
      <c r="I153" s="138">
        <f>IF(E153="",1,0)</f>
        <v>0</v>
      </c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1"/>
      <c r="AB153" s="11"/>
      <c r="AC153" s="11"/>
      <c r="AD153" s="11"/>
      <c r="AE153" s="11"/>
      <c r="AF153" s="11"/>
      <c r="AG153" s="11"/>
      <c r="AH153" s="11"/>
    </row>
    <row r="154" spans="1:34" ht="18.95" customHeight="1" x14ac:dyDescent="0.25">
      <c r="A154" s="132" t="str">
        <f t="shared" si="9"/>
        <v>SEN Welfare</v>
      </c>
      <c r="B154" s="133">
        <f t="shared" si="9"/>
        <v>11128</v>
      </c>
      <c r="C154" s="133"/>
      <c r="D154" s="139"/>
      <c r="E154" s="136"/>
      <c r="F154" s="23"/>
      <c r="G154" s="23"/>
      <c r="H154" s="137"/>
      <c r="I154" s="138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1"/>
      <c r="AB154" s="11"/>
      <c r="AC154" s="11"/>
      <c r="AD154" s="11"/>
      <c r="AE154" s="11"/>
      <c r="AF154" s="11"/>
      <c r="AG154" s="11"/>
      <c r="AH154" s="11"/>
    </row>
    <row r="155" spans="1:34" ht="18.95" customHeight="1" x14ac:dyDescent="0.25">
      <c r="A155" s="132" t="str">
        <f t="shared" si="9"/>
        <v>Premises Staff</v>
      </c>
      <c r="B155" s="133">
        <f t="shared" si="9"/>
        <v>14550</v>
      </c>
      <c r="C155" s="133"/>
      <c r="D155" s="139" t="s">
        <v>60</v>
      </c>
      <c r="E155" s="136">
        <v>2500</v>
      </c>
      <c r="F155" s="23"/>
      <c r="G155" s="23"/>
      <c r="H155" s="137"/>
      <c r="I155" s="138">
        <f>IF(E155="",1,0)</f>
        <v>0</v>
      </c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1"/>
      <c r="AB155" s="11"/>
      <c r="AC155" s="11"/>
      <c r="AD155" s="11"/>
      <c r="AE155" s="11"/>
      <c r="AF155" s="11"/>
      <c r="AG155" s="11"/>
      <c r="AH155" s="11"/>
    </row>
    <row r="156" spans="1:34" ht="18.95" customHeight="1" x14ac:dyDescent="0.25">
      <c r="A156" s="132" t="str">
        <f t="shared" si="9"/>
        <v>Midday Supervision</v>
      </c>
      <c r="B156" s="133">
        <f t="shared" si="9"/>
        <v>12109</v>
      </c>
      <c r="C156" s="133"/>
      <c r="D156" s="139"/>
      <c r="E156" s="136"/>
      <c r="F156" s="23"/>
      <c r="G156" s="23"/>
      <c r="H156" s="137"/>
      <c r="I156" s="138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1"/>
      <c r="AB156" s="11"/>
      <c r="AC156" s="11"/>
      <c r="AD156" s="11"/>
      <c r="AE156" s="11"/>
      <c r="AF156" s="11"/>
      <c r="AG156" s="11"/>
      <c r="AH156" s="11"/>
    </row>
    <row r="157" spans="1:34" ht="18.95" customHeight="1" x14ac:dyDescent="0.25">
      <c r="A157" s="132" t="str">
        <f t="shared" ref="A157:B162" si="11">A70</f>
        <v>Staff Insurance Premiums</v>
      </c>
      <c r="B157" s="140">
        <f t="shared" si="11"/>
        <v>10000</v>
      </c>
      <c r="C157" s="133"/>
      <c r="D157" s="141" t="s">
        <v>61</v>
      </c>
      <c r="E157" s="136">
        <v>-3040</v>
      </c>
      <c r="F157" s="23"/>
      <c r="G157" s="23"/>
      <c r="H157" s="137"/>
      <c r="I157" s="138">
        <f>IF(E157="",1,0)</f>
        <v>0</v>
      </c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1"/>
      <c r="AB157" s="11"/>
      <c r="AC157" s="11"/>
      <c r="AD157" s="11"/>
      <c r="AE157" s="11"/>
      <c r="AF157" s="11"/>
      <c r="AG157" s="11"/>
      <c r="AH157" s="11"/>
    </row>
    <row r="158" spans="1:34" ht="18.95" customHeight="1" x14ac:dyDescent="0.25">
      <c r="A158" s="132" t="str">
        <f t="shared" si="11"/>
        <v>Other Employees Expenses</v>
      </c>
      <c r="B158" s="140">
        <f t="shared" si="11"/>
        <v>4620</v>
      </c>
      <c r="C158" s="133"/>
      <c r="D158" s="141"/>
      <c r="E158" s="142"/>
      <c r="F158" s="23"/>
      <c r="G158" s="23"/>
      <c r="H158" s="137"/>
      <c r="I158" s="138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1"/>
      <c r="AB158" s="11"/>
      <c r="AC158" s="11"/>
      <c r="AD158" s="11"/>
      <c r="AE158" s="11"/>
      <c r="AF158" s="11"/>
      <c r="AG158" s="11"/>
      <c r="AH158" s="11"/>
    </row>
    <row r="159" spans="1:34" ht="15" customHeight="1" x14ac:dyDescent="0.25">
      <c r="A159" s="132" t="str">
        <f t="shared" si="11"/>
        <v>PE Instructor</v>
      </c>
      <c r="B159" s="140">
        <f t="shared" si="11"/>
        <v>9406</v>
      </c>
      <c r="C159" s="133"/>
      <c r="D159" s="133"/>
      <c r="E159" s="143"/>
      <c r="F159" s="23"/>
      <c r="G159" s="23"/>
      <c r="H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1"/>
      <c r="AB159" s="11"/>
      <c r="AC159" s="11"/>
      <c r="AD159" s="11"/>
      <c r="AE159" s="11"/>
      <c r="AF159" s="11"/>
      <c r="AG159" s="11"/>
      <c r="AH159" s="11"/>
    </row>
    <row r="160" spans="1:34" ht="15" customHeight="1" x14ac:dyDescent="0.25">
      <c r="A160" s="132" t="str">
        <f t="shared" si="11"/>
        <v>Breakfast Club Instructor</v>
      </c>
      <c r="B160" s="140">
        <f t="shared" si="11"/>
        <v>4649</v>
      </c>
      <c r="C160" s="133"/>
      <c r="D160" s="144" t="s">
        <v>62</v>
      </c>
      <c r="E160" s="145">
        <f>SUM(B149:B162)+SUM(E149:E152)+E153+E155+E157</f>
        <v>409480</v>
      </c>
      <c r="F160" s="23"/>
      <c r="G160" s="23"/>
      <c r="H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1"/>
      <c r="AB160" s="11"/>
      <c r="AC160" s="11"/>
      <c r="AD160" s="11"/>
      <c r="AE160" s="11"/>
      <c r="AF160" s="11"/>
      <c r="AG160" s="11"/>
      <c r="AH160" s="11"/>
    </row>
    <row r="161" spans="1:34" ht="15" customHeight="1" x14ac:dyDescent="0.25">
      <c r="A161" s="132" t="str">
        <f t="shared" si="11"/>
        <v>Staffing: not in use</v>
      </c>
      <c r="B161" s="140">
        <f t="shared" si="11"/>
        <v>0</v>
      </c>
      <c r="C161" s="133"/>
      <c r="D161" s="133"/>
      <c r="E161" s="143"/>
      <c r="F161" s="23"/>
      <c r="G161" s="23"/>
      <c r="H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1"/>
      <c r="AB161" s="11"/>
      <c r="AC161" s="11"/>
      <c r="AD161" s="11"/>
      <c r="AE161" s="11"/>
      <c r="AF161" s="11"/>
      <c r="AG161" s="11"/>
      <c r="AH161" s="11"/>
    </row>
    <row r="162" spans="1:34" ht="15" customHeight="1" x14ac:dyDescent="0.25">
      <c r="A162" s="132" t="str">
        <f t="shared" si="11"/>
        <v>Staffing: not in use</v>
      </c>
      <c r="B162" s="140">
        <f t="shared" si="11"/>
        <v>0</v>
      </c>
      <c r="C162" s="133"/>
      <c r="D162" s="146" t="s">
        <v>63</v>
      </c>
      <c r="E162" s="147">
        <f>E29-D6-D7-D13</f>
        <v>445020</v>
      </c>
      <c r="F162" s="23"/>
      <c r="G162" s="23"/>
      <c r="H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1"/>
      <c r="AB162" s="11"/>
      <c r="AC162" s="11"/>
      <c r="AD162" s="11"/>
      <c r="AE162" s="11"/>
      <c r="AF162" s="11"/>
      <c r="AG162" s="11"/>
      <c r="AH162" s="11"/>
    </row>
    <row r="163" spans="1:34" ht="15" customHeight="1" x14ac:dyDescent="0.25">
      <c r="A163" s="148"/>
      <c r="B163" s="149"/>
      <c r="C163" s="149"/>
      <c r="D163" s="146"/>
      <c r="E163" s="147"/>
      <c r="F163" s="23"/>
      <c r="G163" s="23"/>
      <c r="H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1"/>
      <c r="AB163" s="11"/>
      <c r="AC163" s="11"/>
      <c r="AD163" s="11"/>
      <c r="AE163" s="11"/>
      <c r="AF163" s="11"/>
      <c r="AG163" s="11"/>
      <c r="AH163" s="11"/>
    </row>
    <row r="164" spans="1:34" ht="44.25" customHeight="1" x14ac:dyDescent="0.25">
      <c r="A164" s="150" t="s">
        <v>64</v>
      </c>
      <c r="B164" s="151"/>
      <c r="C164" s="151"/>
      <c r="D164" s="151"/>
      <c r="E164" s="152">
        <f>ROUND(E160/E162,4)</f>
        <v>0.92010000000000003</v>
      </c>
      <c r="F164" s="23"/>
      <c r="G164" s="23"/>
      <c r="H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1"/>
      <c r="AB164" s="11"/>
      <c r="AC164" s="11"/>
      <c r="AD164" s="11"/>
      <c r="AE164" s="11"/>
      <c r="AF164" s="11"/>
      <c r="AG164" s="11"/>
      <c r="AH164" s="11"/>
    </row>
    <row r="165" spans="1:34" ht="10.5" customHeight="1" thickBot="1" x14ac:dyDescent="0.3">
      <c r="A165" s="153"/>
      <c r="B165" s="154"/>
      <c r="C165" s="154"/>
      <c r="D165" s="154"/>
      <c r="E165" s="155"/>
      <c r="F165" s="23"/>
      <c r="G165" s="23"/>
      <c r="H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1"/>
      <c r="AB165" s="11"/>
      <c r="AC165" s="11"/>
      <c r="AD165" s="11"/>
      <c r="AE165" s="11"/>
      <c r="AF165" s="11"/>
      <c r="AG165" s="11"/>
      <c r="AH165" s="11"/>
    </row>
    <row r="166" spans="1:34" ht="15" customHeight="1" x14ac:dyDescent="0.25">
      <c r="A166" s="156" t="s">
        <v>65</v>
      </c>
      <c r="B166" s="107"/>
      <c r="C166" s="107"/>
      <c r="D166" s="68"/>
      <c r="E166" s="157"/>
      <c r="F166" s="23"/>
      <c r="G166" s="23"/>
      <c r="H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1"/>
      <c r="AB166" s="11"/>
      <c r="AC166" s="11"/>
      <c r="AD166" s="11"/>
      <c r="AE166" s="11"/>
      <c r="AF166" s="11"/>
      <c r="AG166" s="11"/>
      <c r="AH166" s="11"/>
    </row>
    <row r="167" spans="1:34" ht="15" customHeight="1" x14ac:dyDescent="0.25">
      <c r="A167" s="42" t="str">
        <f>"       Capital funds held by school on "&amp;'[1]Fin.Yr Lookups'!A7</f>
        <v xml:space="preserve">       Capital funds held by school on 1/4/19</v>
      </c>
      <c r="B167" s="36"/>
      <c r="C167" s="36"/>
      <c r="D167" s="158"/>
      <c r="E167" s="159">
        <f>[1]Capital!H13</f>
        <v>0</v>
      </c>
      <c r="F167" s="23"/>
      <c r="G167" s="23"/>
      <c r="H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1"/>
      <c r="AB167" s="11"/>
      <c r="AC167" s="11"/>
      <c r="AD167" s="11"/>
      <c r="AE167" s="11"/>
      <c r="AF167" s="11"/>
      <c r="AG167" s="11"/>
      <c r="AH167" s="11"/>
    </row>
    <row r="168" spans="1:34" ht="15" customHeight="1" x14ac:dyDescent="0.25">
      <c r="A168" s="160" t="str">
        <f>"             add "&amp;'[1]Fin.Yr Lookups'!A5&amp;" Capital Funding/Income to be claimed from LA"</f>
        <v xml:space="preserve">             add 2019-20 Capital Funding/Income to be claimed from LA</v>
      </c>
      <c r="B168" s="161"/>
      <c r="C168" s="161"/>
      <c r="D168" s="133"/>
      <c r="E168" s="73">
        <f>[1]Capital!H18+[1]Capital!H19+[1]Capital!H20+[1]Capital!H22+[1]Capital!H23+[1]Capital!H24</f>
        <v>0</v>
      </c>
      <c r="F168" s="23"/>
      <c r="G168" s="23"/>
      <c r="H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1"/>
      <c r="AB168" s="11"/>
      <c r="AC168" s="11"/>
      <c r="AD168" s="11"/>
      <c r="AE168" s="11"/>
      <c r="AF168" s="11"/>
      <c r="AG168" s="11"/>
      <c r="AH168" s="11"/>
    </row>
    <row r="169" spans="1:34" ht="15" customHeight="1" x14ac:dyDescent="0.25">
      <c r="A169" s="50" t="s">
        <v>66</v>
      </c>
      <c r="B169" s="34"/>
      <c r="C169" s="34"/>
      <c r="D169" s="162"/>
      <c r="E169" s="73">
        <f>[1]Capital!H21</f>
        <v>0</v>
      </c>
      <c r="F169" s="23"/>
      <c r="G169" s="23"/>
      <c r="H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1"/>
      <c r="AB169" s="11"/>
      <c r="AC169" s="11"/>
      <c r="AD169" s="11"/>
      <c r="AE169" s="11"/>
      <c r="AF169" s="11"/>
      <c r="AG169" s="11"/>
      <c r="AH169" s="11"/>
    </row>
    <row r="170" spans="1:34" ht="15" customHeight="1" x14ac:dyDescent="0.25">
      <c r="A170" s="29" t="str">
        <f>"             less Expenditure on "&amp;'[1]Fin.Yr Lookups'!A5&amp;" Capital Projects"</f>
        <v xml:space="preserve">             less Expenditure on 2019-20 Capital Projects</v>
      </c>
      <c r="B170" s="30"/>
      <c r="C170" s="30"/>
      <c r="D170" s="162"/>
      <c r="E170" s="163">
        <f>[1]Capital!H37</f>
        <v>0</v>
      </c>
      <c r="F170" s="23"/>
      <c r="G170" s="23"/>
      <c r="H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1"/>
      <c r="AB170" s="11"/>
      <c r="AC170" s="11"/>
      <c r="AD170" s="11"/>
      <c r="AE170" s="11"/>
      <c r="AF170" s="11"/>
      <c r="AG170" s="11"/>
      <c r="AH170" s="11"/>
    </row>
    <row r="171" spans="1:34" ht="15" customHeight="1" x14ac:dyDescent="0.25">
      <c r="A171" s="42" t="str">
        <f>"       = Projected Capital Balance held by school on "&amp;'[1]Fin.Yr Lookups'!A8</f>
        <v xml:space="preserve">       = Projected Capital Balance held by school on 31/3/20</v>
      </c>
      <c r="B171" s="164"/>
      <c r="C171" s="164"/>
      <c r="D171" s="165"/>
      <c r="E171" s="40">
        <f>[1]Capital!H39</f>
        <v>0</v>
      </c>
      <c r="F171" s="23"/>
      <c r="G171" s="23"/>
      <c r="H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1"/>
      <c r="AB171" s="11"/>
      <c r="AC171" s="11"/>
      <c r="AD171" s="11"/>
      <c r="AE171" s="11"/>
      <c r="AF171" s="11"/>
      <c r="AG171" s="11"/>
      <c r="AH171" s="11"/>
    </row>
    <row r="172" spans="1:34" ht="3" customHeight="1" x14ac:dyDescent="0.25">
      <c r="A172" s="42"/>
      <c r="B172" s="164"/>
      <c r="C172" s="164"/>
      <c r="D172" s="47"/>
      <c r="E172" s="40"/>
      <c r="F172" s="23"/>
      <c r="G172" s="23"/>
      <c r="H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1"/>
      <c r="AB172" s="11"/>
      <c r="AC172" s="11"/>
      <c r="AD172" s="11"/>
      <c r="AE172" s="11"/>
      <c r="AF172" s="11"/>
      <c r="AG172" s="11"/>
      <c r="AH172" s="11"/>
    </row>
    <row r="173" spans="1:34" ht="26.25" customHeight="1" x14ac:dyDescent="0.25">
      <c r="A173" s="166" t="str">
        <f>"      Formula Capital Grant funding available, but which is not to be claimed from the
      Local Authority until after the "&amp;'[1]Fin.Yr Lookups'!A5&amp;" financial year."</f>
        <v xml:space="preserve">      Formula Capital Grant funding available, but which is not to be claimed from the
      Local Authority until after the 2019-20 financial year.</v>
      </c>
      <c r="B173" s="167"/>
      <c r="C173" s="167"/>
      <c r="D173" s="167"/>
      <c r="E173" s="168">
        <f>[1]Capital!H9</f>
        <v>0</v>
      </c>
      <c r="F173" s="23"/>
      <c r="G173" s="23"/>
      <c r="H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1"/>
      <c r="AB173" s="11"/>
      <c r="AC173" s="11"/>
      <c r="AD173" s="11"/>
      <c r="AE173" s="11"/>
      <c r="AF173" s="11"/>
      <c r="AG173" s="11"/>
      <c r="AH173" s="11"/>
    </row>
    <row r="174" spans="1:34" ht="3.75" customHeight="1" thickBot="1" x14ac:dyDescent="0.3">
      <c r="A174" s="103"/>
      <c r="B174" s="83"/>
      <c r="C174" s="83"/>
      <c r="D174" s="83"/>
      <c r="E174" s="104"/>
      <c r="F174" s="23"/>
      <c r="G174" s="23"/>
      <c r="H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1"/>
      <c r="AB174" s="11"/>
      <c r="AC174" s="11"/>
      <c r="AD174" s="11"/>
      <c r="AE174" s="11"/>
      <c r="AF174" s="11"/>
      <c r="AG174" s="11"/>
      <c r="AH174" s="11"/>
    </row>
    <row r="175" spans="1:34" ht="18" customHeight="1" x14ac:dyDescent="0.25">
      <c r="A175" s="169" t="s">
        <v>67</v>
      </c>
      <c r="B175" s="36"/>
      <c r="C175" s="36"/>
      <c r="D175" s="36"/>
      <c r="E175" s="32"/>
      <c r="F175" s="23"/>
      <c r="G175" s="23"/>
      <c r="H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1"/>
      <c r="AB175" s="11"/>
      <c r="AC175" s="11"/>
      <c r="AD175" s="11"/>
      <c r="AE175" s="11"/>
      <c r="AF175" s="11"/>
      <c r="AG175" s="11"/>
      <c r="AH175" s="11"/>
    </row>
    <row r="176" spans="1:34" ht="6" customHeight="1" x14ac:dyDescent="0.25">
      <c r="A176" s="42"/>
      <c r="B176" s="36"/>
      <c r="C176" s="36"/>
      <c r="D176" s="36"/>
      <c r="E176" s="32"/>
      <c r="F176" s="23"/>
      <c r="G176" s="23"/>
      <c r="H176" s="137" t="str">
        <f>IF(D177="","Please enter the date of the meeting at which the budget was approved","")</f>
        <v>Please enter the date of the meeting at which the budget was approved</v>
      </c>
      <c r="I176" s="170"/>
      <c r="J176" s="100"/>
      <c r="K176" s="100"/>
      <c r="L176" s="10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1"/>
      <c r="AB176" s="11"/>
      <c r="AC176" s="11"/>
      <c r="AD176" s="11"/>
      <c r="AE176" s="11"/>
      <c r="AF176" s="11"/>
      <c r="AG176" s="11"/>
      <c r="AH176" s="11"/>
    </row>
    <row r="177" spans="1:34" ht="26.25" customHeight="1" x14ac:dyDescent="0.25">
      <c r="A177" s="171" t="s">
        <v>68</v>
      </c>
      <c r="B177" s="172"/>
      <c r="C177" s="173"/>
      <c r="D177" s="174"/>
      <c r="E177" s="32"/>
      <c r="F177" s="23"/>
      <c r="G177" s="23"/>
      <c r="H177" s="137"/>
      <c r="I177" s="138">
        <f>IF(H176&lt;&gt;"",1,0)</f>
        <v>1</v>
      </c>
      <c r="J177" s="100"/>
      <c r="K177" s="100"/>
      <c r="L177" s="10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1"/>
      <c r="AB177" s="11"/>
      <c r="AC177" s="11"/>
      <c r="AD177" s="11"/>
      <c r="AE177" s="11"/>
      <c r="AF177" s="11"/>
      <c r="AG177" s="11"/>
      <c r="AH177" s="11"/>
    </row>
    <row r="178" spans="1:34" ht="6" customHeight="1" x14ac:dyDescent="0.25">
      <c r="A178" s="42"/>
      <c r="B178" s="36"/>
      <c r="C178" s="36"/>
      <c r="D178" s="36"/>
      <c r="E178" s="32"/>
      <c r="F178" s="23"/>
      <c r="G178" s="23"/>
      <c r="H178" s="137"/>
      <c r="I178" s="138"/>
      <c r="J178" s="100"/>
      <c r="K178" s="100"/>
      <c r="L178" s="10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1"/>
      <c r="AB178" s="11"/>
      <c r="AC178" s="11"/>
      <c r="AD178" s="11"/>
      <c r="AE178" s="11"/>
      <c r="AF178" s="11"/>
      <c r="AG178" s="11"/>
      <c r="AH178" s="11"/>
    </row>
    <row r="179" spans="1:34" ht="60.75" customHeight="1" x14ac:dyDescent="0.25">
      <c r="A179" s="175" t="s">
        <v>69</v>
      </c>
      <c r="B179" s="176"/>
      <c r="C179" s="36"/>
      <c r="D179" s="177"/>
      <c r="E179" s="178"/>
      <c r="F179" s="23"/>
      <c r="G179" s="23"/>
      <c r="H179" s="10"/>
      <c r="I179" s="138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1"/>
      <c r="AB179" s="11"/>
      <c r="AC179" s="11"/>
      <c r="AD179" s="11"/>
      <c r="AE179" s="11"/>
      <c r="AF179" s="11"/>
      <c r="AG179" s="11"/>
      <c r="AH179" s="11"/>
    </row>
    <row r="180" spans="1:34" ht="6" customHeight="1" x14ac:dyDescent="0.25">
      <c r="A180" s="42"/>
      <c r="B180" s="36"/>
      <c r="C180" s="36"/>
      <c r="D180" s="36"/>
      <c r="E180" s="32"/>
      <c r="F180" s="23"/>
      <c r="G180" s="23"/>
      <c r="H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1"/>
      <c r="AB180" s="11"/>
      <c r="AC180" s="11"/>
      <c r="AD180" s="11"/>
      <c r="AE180" s="11"/>
      <c r="AF180" s="11"/>
      <c r="AG180" s="11"/>
      <c r="AH180" s="11"/>
    </row>
    <row r="181" spans="1:34" ht="25.5" customHeight="1" x14ac:dyDescent="0.25">
      <c r="A181" s="179" t="s">
        <v>70</v>
      </c>
      <c r="B181" s="180"/>
      <c r="C181" s="180"/>
      <c r="D181" s="46"/>
      <c r="E181" s="181"/>
      <c r="F181" s="182"/>
      <c r="G181" s="23"/>
      <c r="H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1"/>
      <c r="AB181" s="11"/>
      <c r="AC181" s="11"/>
      <c r="AD181" s="11"/>
      <c r="AE181" s="11"/>
      <c r="AF181" s="11"/>
      <c r="AG181" s="11"/>
      <c r="AH181" s="11"/>
    </row>
    <row r="182" spans="1:34" ht="57" customHeight="1" x14ac:dyDescent="0.25">
      <c r="A182" s="183" t="str">
        <f>"By sending this return I certify that the Governing Body/Finance Committee has agreed the figures presented here as a true and accurate record of the approved "&amp;'[1]Fin.Yr Lookups'!A5&amp;" budget and that this budget has been entered and fixed on to the school's financial accounting system.
An authorised hardcopy of the document has been retained at the school."</f>
        <v>By sending this return I certify that the Governing Body/Finance Committee has agreed the figures presented here as a true and accurate record of the approved 2019-20 budget and that this budget has been entered and fixed on to the school's financial accounting system.
An authorised hardcopy of the document has been retained at the school.</v>
      </c>
      <c r="B182" s="184"/>
      <c r="C182" s="184"/>
      <c r="D182" s="184"/>
      <c r="E182" s="185"/>
      <c r="F182" s="182"/>
      <c r="G182" s="23"/>
      <c r="H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1"/>
      <c r="AB182" s="11"/>
      <c r="AC182" s="11"/>
      <c r="AD182" s="11"/>
      <c r="AE182" s="11"/>
      <c r="AF182" s="11"/>
      <c r="AG182" s="11"/>
      <c r="AH182" s="11"/>
    </row>
    <row r="183" spans="1:34" ht="25.5" customHeight="1" x14ac:dyDescent="0.25">
      <c r="A183" s="186" t="s">
        <v>71</v>
      </c>
      <c r="B183" s="187" t="s">
        <v>72</v>
      </c>
      <c r="C183" s="188"/>
      <c r="D183" s="188"/>
      <c r="E183" s="189"/>
      <c r="F183" s="182"/>
      <c r="G183" s="23"/>
      <c r="H183" s="10" t="str">
        <f>IF(OR(B183="(please enter your name here if you are able to certify the above statement as being correct)",B183=""),"Headteacher -  please enter your name to certify this return before sending it to the Local Authority","")</f>
        <v>Headteacher -  please enter your name to certify this return before sending it to the Local Authority</v>
      </c>
      <c r="I183" s="138">
        <f>IF(H183&lt;&gt;"",1,0)</f>
        <v>1</v>
      </c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1"/>
      <c r="AB183" s="11"/>
      <c r="AC183" s="11"/>
      <c r="AD183" s="11"/>
      <c r="AE183" s="11"/>
      <c r="AF183" s="11"/>
      <c r="AG183" s="11"/>
      <c r="AH183" s="11"/>
    </row>
    <row r="184" spans="1:34" ht="6" customHeight="1" x14ac:dyDescent="0.25">
      <c r="A184" s="190"/>
      <c r="B184" s="191"/>
      <c r="C184" s="191"/>
      <c r="D184" s="192"/>
      <c r="E184" s="193"/>
      <c r="F184" s="182"/>
      <c r="G184" s="23"/>
      <c r="H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1"/>
      <c r="AB184" s="11"/>
      <c r="AC184" s="11"/>
      <c r="AD184" s="11"/>
      <c r="AE184" s="11"/>
      <c r="AF184" s="11"/>
      <c r="AG184" s="11"/>
      <c r="AH184" s="11"/>
    </row>
    <row r="185" spans="1:34" ht="57" customHeight="1" x14ac:dyDescent="0.25">
      <c r="A185" s="194" t="str">
        <f>IF(AND(H1="",H2="",H4="",H176="",H183="",I185&lt;1),"Thank you, the Budget Plan Notification is complete. Click on the button to the right of this message to create a file,which can then be e-mailed to the Schools Finance Team as your budget return for the "&amp;'[1]Fin.Yr Lookups'!A5&amp;" financial year.","Please address all issues detailed in column H before creating the budget return for the Schools Finance Team")</f>
        <v>Please address all issues detailed in column H before creating the budget return for the Schools Finance Team</v>
      </c>
      <c r="B185" s="195"/>
      <c r="C185" s="195"/>
      <c r="D185" s="195"/>
      <c r="E185" s="196"/>
      <c r="F185" s="182"/>
      <c r="G185" s="23"/>
      <c r="H185" s="10"/>
      <c r="I185" s="28">
        <f>SUM(I3:I183)</f>
        <v>2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1"/>
      <c r="AB185" s="11"/>
      <c r="AC185" s="11"/>
      <c r="AD185" s="11"/>
      <c r="AE185" s="11"/>
      <c r="AF185" s="11"/>
      <c r="AG185" s="11"/>
      <c r="AH185" s="11"/>
    </row>
    <row r="186" spans="1:34" ht="9.75" customHeight="1" thickBot="1" x14ac:dyDescent="0.3">
      <c r="A186" s="197"/>
      <c r="B186" s="198"/>
      <c r="C186" s="198"/>
      <c r="D186" s="199"/>
      <c r="E186" s="200"/>
      <c r="F186" s="182"/>
      <c r="G186" s="23"/>
      <c r="H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1"/>
      <c r="AB186" s="11"/>
      <c r="AC186" s="11"/>
      <c r="AD186" s="11"/>
      <c r="AE186" s="11"/>
      <c r="AF186" s="11"/>
      <c r="AG186" s="11"/>
      <c r="AH186" s="11"/>
    </row>
    <row r="187" spans="1:34" x14ac:dyDescent="0.25">
      <c r="D187" s="182"/>
      <c r="E187" s="182"/>
      <c r="F187" s="182"/>
      <c r="G187" s="23"/>
      <c r="H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1"/>
      <c r="AB187" s="11"/>
      <c r="AC187" s="11"/>
      <c r="AD187" s="11"/>
      <c r="AE187" s="11"/>
      <c r="AF187" s="11"/>
      <c r="AG187" s="11"/>
      <c r="AH187" s="11"/>
    </row>
    <row r="188" spans="1:34" x14ac:dyDescent="0.25">
      <c r="F188" s="23"/>
      <c r="G188" s="23"/>
      <c r="H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1"/>
      <c r="AB188" s="11"/>
      <c r="AC188" s="11"/>
      <c r="AD188" s="11"/>
      <c r="AE188" s="11"/>
      <c r="AF188" s="11"/>
      <c r="AG188" s="11"/>
      <c r="AH188" s="11"/>
    </row>
    <row r="189" spans="1:34" x14ac:dyDescent="0.25">
      <c r="F189" s="23"/>
      <c r="G189" s="23"/>
      <c r="H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1"/>
      <c r="AB189" s="11"/>
      <c r="AC189" s="11"/>
      <c r="AD189" s="11"/>
      <c r="AE189" s="11"/>
      <c r="AF189" s="11"/>
      <c r="AG189" s="11"/>
      <c r="AH189" s="11"/>
    </row>
    <row r="190" spans="1:34" x14ac:dyDescent="0.25">
      <c r="F190" s="23"/>
      <c r="G190" s="23"/>
      <c r="H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1"/>
      <c r="AB190" s="11"/>
      <c r="AC190" s="11"/>
      <c r="AD190" s="11"/>
      <c r="AE190" s="11"/>
      <c r="AF190" s="11"/>
      <c r="AG190" s="11"/>
      <c r="AH190" s="11"/>
    </row>
    <row r="191" spans="1:34" x14ac:dyDescent="0.25">
      <c r="F191" s="23"/>
      <c r="G191" s="23"/>
      <c r="H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1"/>
      <c r="AB191" s="11"/>
      <c r="AC191" s="11"/>
      <c r="AD191" s="11"/>
      <c r="AE191" s="11"/>
      <c r="AF191" s="11"/>
      <c r="AG191" s="11"/>
      <c r="AH191" s="11"/>
    </row>
    <row r="192" spans="1:34" x14ac:dyDescent="0.25">
      <c r="F192" s="23"/>
      <c r="G192" s="23"/>
      <c r="H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1"/>
      <c r="AB192" s="11"/>
      <c r="AC192" s="11"/>
      <c r="AD192" s="11"/>
      <c r="AE192" s="11"/>
      <c r="AF192" s="11"/>
      <c r="AG192" s="11"/>
      <c r="AH192" s="11"/>
    </row>
    <row r="193" spans="6:35" x14ac:dyDescent="0.25">
      <c r="F193" s="23"/>
      <c r="G193" s="23"/>
      <c r="H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6:35" x14ac:dyDescent="0.25">
      <c r="F194" s="23"/>
      <c r="G194" s="23"/>
      <c r="H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6:35" x14ac:dyDescent="0.25">
      <c r="F195" s="23"/>
      <c r="G195" s="23"/>
      <c r="H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6:35" x14ac:dyDescent="0.25">
      <c r="F196" s="23"/>
      <c r="G196" s="23"/>
      <c r="H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6:35" x14ac:dyDescent="0.25">
      <c r="F197" s="23"/>
      <c r="G197" s="23"/>
      <c r="H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6:35" s="23" customFormat="1" x14ac:dyDescent="0.25">
      <c r="H198" s="10"/>
      <c r="I198" s="28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I198" s="11"/>
    </row>
    <row r="199" spans="6:35" s="23" customFormat="1" x14ac:dyDescent="0.25">
      <c r="H199" s="10"/>
      <c r="I199" s="28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I199" s="11"/>
    </row>
    <row r="200" spans="6:35" s="23" customFormat="1" x14ac:dyDescent="0.25">
      <c r="H200" s="10"/>
      <c r="I200" s="28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I200" s="11"/>
    </row>
    <row r="201" spans="6:35" s="23" customFormat="1" x14ac:dyDescent="0.25">
      <c r="H201" s="10"/>
      <c r="I201" s="28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I201" s="11"/>
    </row>
    <row r="202" spans="6:35" s="23" customFormat="1" x14ac:dyDescent="0.25">
      <c r="H202" s="10"/>
      <c r="I202" s="28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I202" s="11"/>
    </row>
    <row r="203" spans="6:35" s="23" customFormat="1" x14ac:dyDescent="0.25">
      <c r="H203" s="10"/>
      <c r="I203" s="28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I203" s="11"/>
    </row>
    <row r="204" spans="6:35" s="23" customFormat="1" x14ac:dyDescent="0.25">
      <c r="H204" s="10"/>
      <c r="I204" s="28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I204" s="11"/>
    </row>
    <row r="205" spans="6:35" s="23" customFormat="1" x14ac:dyDescent="0.25">
      <c r="H205" s="10"/>
      <c r="I205" s="28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I205" s="11"/>
    </row>
    <row r="206" spans="6:35" s="23" customFormat="1" x14ac:dyDescent="0.25">
      <c r="H206" s="10"/>
      <c r="I206" s="28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I206" s="11"/>
    </row>
    <row r="207" spans="6:35" s="23" customFormat="1" x14ac:dyDescent="0.25">
      <c r="H207" s="10"/>
      <c r="I207" s="28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I207" s="11"/>
    </row>
    <row r="208" spans="6:35" s="23" customFormat="1" x14ac:dyDescent="0.25">
      <c r="H208" s="10"/>
      <c r="I208" s="28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I208" s="11"/>
    </row>
    <row r="209" spans="8:35" s="23" customFormat="1" x14ac:dyDescent="0.25">
      <c r="H209" s="10"/>
      <c r="I209" s="28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I209" s="11"/>
    </row>
    <row r="210" spans="8:35" s="23" customFormat="1" x14ac:dyDescent="0.25">
      <c r="H210" s="10"/>
      <c r="I210" s="28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I210" s="11"/>
    </row>
    <row r="211" spans="8:35" s="23" customFormat="1" x14ac:dyDescent="0.25">
      <c r="H211" s="10"/>
      <c r="I211" s="28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8:35" s="23" customFormat="1" x14ac:dyDescent="0.25">
      <c r="H212" s="10"/>
      <c r="I212" s="28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8:35" s="23" customFormat="1" x14ac:dyDescent="0.25">
      <c r="H213" s="10"/>
      <c r="I213" s="28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8:35" s="23" customFormat="1" x14ac:dyDescent="0.25">
      <c r="H214" s="10"/>
      <c r="I214" s="28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8:35" s="23" customFormat="1" x14ac:dyDescent="0.25">
      <c r="H215" s="10"/>
      <c r="I215" s="28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8:35" s="23" customFormat="1" x14ac:dyDescent="0.25">
      <c r="H216" s="10"/>
      <c r="I216" s="28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8:35" s="23" customFormat="1" x14ac:dyDescent="0.25">
      <c r="H217" s="10"/>
      <c r="I217" s="28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8:35" s="23" customFormat="1" x14ac:dyDescent="0.25">
      <c r="H218" s="10"/>
      <c r="I218" s="28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8:35" s="23" customFormat="1" x14ac:dyDescent="0.25">
      <c r="H219" s="10"/>
      <c r="I219" s="28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8:35" s="23" customFormat="1" x14ac:dyDescent="0.25">
      <c r="H220" s="10"/>
      <c r="I220" s="28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8:35" s="23" customFormat="1" x14ac:dyDescent="0.25">
      <c r="H221" s="10"/>
      <c r="I221" s="28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8:35" s="23" customFormat="1" x14ac:dyDescent="0.25">
      <c r="H222" s="10"/>
      <c r="I222" s="28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I222" s="11"/>
    </row>
    <row r="223" spans="8:35" s="23" customFormat="1" x14ac:dyDescent="0.25">
      <c r="H223" s="10"/>
      <c r="I223" s="28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I223" s="11"/>
    </row>
    <row r="224" spans="8:35" s="23" customFormat="1" x14ac:dyDescent="0.25">
      <c r="H224" s="10"/>
      <c r="I224" s="28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I224" s="11"/>
    </row>
    <row r="225" spans="8:35" s="23" customFormat="1" x14ac:dyDescent="0.25">
      <c r="H225" s="10"/>
      <c r="I225" s="28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I225" s="11"/>
    </row>
    <row r="226" spans="8:35" s="23" customFormat="1" x14ac:dyDescent="0.25">
      <c r="H226" s="10"/>
      <c r="I226" s="28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I226" s="11"/>
    </row>
    <row r="227" spans="8:35" s="23" customFormat="1" x14ac:dyDescent="0.25">
      <c r="H227" s="10"/>
      <c r="I227" s="28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I227" s="11"/>
    </row>
    <row r="228" spans="8:35" s="23" customFormat="1" x14ac:dyDescent="0.25">
      <c r="H228" s="10"/>
      <c r="I228" s="28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I228" s="11"/>
    </row>
    <row r="229" spans="8:35" s="23" customFormat="1" x14ac:dyDescent="0.25">
      <c r="H229" s="10"/>
      <c r="I229" s="28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I229" s="11"/>
    </row>
    <row r="230" spans="8:35" s="23" customFormat="1" x14ac:dyDescent="0.25">
      <c r="H230" s="10"/>
      <c r="I230" s="28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I230" s="11"/>
    </row>
    <row r="231" spans="8:35" s="23" customFormat="1" x14ac:dyDescent="0.25">
      <c r="H231" s="10"/>
      <c r="I231" s="28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I231" s="11"/>
    </row>
    <row r="232" spans="8:35" s="23" customFormat="1" x14ac:dyDescent="0.25">
      <c r="H232" s="10"/>
      <c r="I232" s="28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I232" s="11"/>
    </row>
    <row r="233" spans="8:35" s="23" customFormat="1" x14ac:dyDescent="0.25">
      <c r="H233" s="10"/>
      <c r="I233" s="28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I233" s="11"/>
    </row>
    <row r="234" spans="8:35" s="23" customFormat="1" x14ac:dyDescent="0.25">
      <c r="H234" s="10"/>
      <c r="I234" s="28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I234" s="11"/>
    </row>
    <row r="235" spans="8:35" s="23" customFormat="1" x14ac:dyDescent="0.25">
      <c r="H235" s="10"/>
      <c r="I235" s="28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I235" s="11"/>
    </row>
    <row r="236" spans="8:35" s="23" customFormat="1" x14ac:dyDescent="0.25">
      <c r="H236" s="10"/>
      <c r="I236" s="28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I236" s="11"/>
    </row>
    <row r="237" spans="8:35" s="23" customFormat="1" x14ac:dyDescent="0.25">
      <c r="H237" s="10"/>
      <c r="I237" s="28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I237" s="11"/>
    </row>
    <row r="238" spans="8:35" s="23" customFormat="1" x14ac:dyDescent="0.25">
      <c r="H238" s="10"/>
      <c r="I238" s="28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I238" s="11"/>
    </row>
    <row r="239" spans="8:35" s="23" customFormat="1" x14ac:dyDescent="0.25">
      <c r="H239" s="10"/>
      <c r="I239" s="28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I239" s="11"/>
    </row>
    <row r="240" spans="8:35" s="23" customFormat="1" x14ac:dyDescent="0.25">
      <c r="H240" s="10"/>
      <c r="I240" s="28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I240" s="11"/>
    </row>
    <row r="241" spans="8:35" s="23" customFormat="1" x14ac:dyDescent="0.25">
      <c r="H241" s="10"/>
      <c r="I241" s="28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I241" s="11"/>
    </row>
    <row r="242" spans="8:35" s="23" customFormat="1" x14ac:dyDescent="0.25">
      <c r="H242" s="10"/>
      <c r="I242" s="28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I242" s="11"/>
    </row>
    <row r="243" spans="8:35" s="23" customFormat="1" x14ac:dyDescent="0.25">
      <c r="H243" s="10"/>
      <c r="I243" s="28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I243" s="11"/>
    </row>
    <row r="244" spans="8:35" s="23" customFormat="1" x14ac:dyDescent="0.25">
      <c r="H244" s="10"/>
      <c r="I244" s="28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I244" s="11"/>
    </row>
    <row r="245" spans="8:35" s="23" customFormat="1" x14ac:dyDescent="0.25">
      <c r="H245" s="10"/>
      <c r="I245" s="28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I245" s="11"/>
    </row>
    <row r="246" spans="8:35" s="23" customFormat="1" x14ac:dyDescent="0.25">
      <c r="H246" s="10"/>
      <c r="I246" s="28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I246" s="11"/>
    </row>
    <row r="247" spans="8:35" s="23" customFormat="1" x14ac:dyDescent="0.25">
      <c r="H247" s="10"/>
      <c r="I247" s="28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I247" s="11"/>
    </row>
    <row r="248" spans="8:35" s="23" customFormat="1" x14ac:dyDescent="0.25">
      <c r="H248" s="10"/>
      <c r="I248" s="28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I248" s="11"/>
    </row>
    <row r="249" spans="8:35" s="23" customFormat="1" x14ac:dyDescent="0.25">
      <c r="H249" s="10"/>
      <c r="I249" s="28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I249" s="11"/>
    </row>
    <row r="250" spans="8:35" s="23" customFormat="1" x14ac:dyDescent="0.25">
      <c r="H250" s="10"/>
      <c r="I250" s="28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I250" s="11"/>
    </row>
    <row r="251" spans="8:35" s="23" customFormat="1" x14ac:dyDescent="0.25">
      <c r="H251" s="10"/>
      <c r="I251" s="28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I251" s="11"/>
    </row>
    <row r="252" spans="8:35" s="23" customFormat="1" x14ac:dyDescent="0.25">
      <c r="H252" s="10"/>
      <c r="I252" s="28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I252" s="11"/>
    </row>
    <row r="253" spans="8:35" s="23" customFormat="1" x14ac:dyDescent="0.25">
      <c r="H253" s="10"/>
      <c r="I253" s="28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I253" s="11"/>
    </row>
    <row r="254" spans="8:35" s="23" customFormat="1" x14ac:dyDescent="0.25">
      <c r="H254" s="10"/>
      <c r="I254" s="28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I254" s="11"/>
    </row>
    <row r="255" spans="8:35" s="23" customFormat="1" x14ac:dyDescent="0.25">
      <c r="H255" s="10"/>
      <c r="I255" s="28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I255" s="11"/>
    </row>
    <row r="256" spans="8:35" s="23" customFormat="1" x14ac:dyDescent="0.25">
      <c r="H256" s="10"/>
      <c r="I256" s="28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I256" s="11"/>
    </row>
    <row r="257" spans="8:35" s="23" customFormat="1" x14ac:dyDescent="0.25">
      <c r="H257" s="10"/>
      <c r="I257" s="28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I257" s="11"/>
    </row>
    <row r="258" spans="8:35" s="23" customFormat="1" x14ac:dyDescent="0.25">
      <c r="H258" s="10"/>
      <c r="I258" s="28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I258" s="11"/>
    </row>
    <row r="259" spans="8:35" s="23" customFormat="1" x14ac:dyDescent="0.25">
      <c r="H259" s="10"/>
      <c r="I259" s="28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I259" s="11"/>
    </row>
    <row r="260" spans="8:35" s="23" customFormat="1" x14ac:dyDescent="0.25">
      <c r="H260" s="10"/>
      <c r="I260" s="28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I260" s="11"/>
    </row>
    <row r="261" spans="8:35" s="23" customFormat="1" x14ac:dyDescent="0.25">
      <c r="H261" s="10"/>
      <c r="I261" s="28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I261" s="11"/>
    </row>
    <row r="262" spans="8:35" s="23" customFormat="1" x14ac:dyDescent="0.25">
      <c r="H262" s="10"/>
      <c r="I262" s="28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I262" s="11"/>
    </row>
    <row r="263" spans="8:35" s="23" customFormat="1" x14ac:dyDescent="0.25">
      <c r="H263" s="10"/>
      <c r="I263" s="28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I263" s="11"/>
    </row>
    <row r="264" spans="8:35" s="23" customFormat="1" x14ac:dyDescent="0.25">
      <c r="H264" s="10"/>
      <c r="I264" s="28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I264" s="11"/>
    </row>
    <row r="265" spans="8:35" s="23" customFormat="1" x14ac:dyDescent="0.25">
      <c r="H265" s="10"/>
      <c r="I265" s="28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I265" s="11"/>
    </row>
    <row r="266" spans="8:35" s="23" customFormat="1" x14ac:dyDescent="0.25">
      <c r="H266" s="10"/>
      <c r="I266" s="28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I266" s="11"/>
    </row>
    <row r="267" spans="8:35" s="23" customFormat="1" x14ac:dyDescent="0.25">
      <c r="H267" s="10"/>
      <c r="I267" s="28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I267" s="11"/>
    </row>
    <row r="268" spans="8:35" s="23" customFormat="1" x14ac:dyDescent="0.25">
      <c r="H268" s="10"/>
      <c r="I268" s="28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I268" s="11"/>
    </row>
    <row r="269" spans="8:35" s="23" customFormat="1" x14ac:dyDescent="0.25">
      <c r="H269" s="10"/>
      <c r="I269" s="28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I269" s="11"/>
    </row>
    <row r="270" spans="8:35" s="23" customFormat="1" x14ac:dyDescent="0.25">
      <c r="H270" s="10"/>
      <c r="I270" s="28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I270" s="11"/>
    </row>
    <row r="271" spans="8:35" s="23" customFormat="1" x14ac:dyDescent="0.25">
      <c r="H271" s="10"/>
      <c r="I271" s="28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I271" s="11"/>
    </row>
    <row r="272" spans="8:35" s="23" customFormat="1" x14ac:dyDescent="0.25">
      <c r="H272" s="10"/>
      <c r="I272" s="28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I272" s="11"/>
    </row>
    <row r="273" spans="8:35" s="23" customFormat="1" x14ac:dyDescent="0.25">
      <c r="H273" s="10"/>
      <c r="I273" s="28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I273" s="11"/>
    </row>
    <row r="274" spans="8:35" s="23" customFormat="1" x14ac:dyDescent="0.25">
      <c r="H274" s="10"/>
      <c r="I274" s="28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I274" s="11"/>
    </row>
    <row r="275" spans="8:35" s="23" customFormat="1" x14ac:dyDescent="0.25">
      <c r="H275" s="10"/>
      <c r="I275" s="28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I275" s="11"/>
    </row>
    <row r="276" spans="8:35" s="23" customFormat="1" x14ac:dyDescent="0.25">
      <c r="H276" s="10"/>
      <c r="I276" s="28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I276" s="11"/>
    </row>
    <row r="277" spans="8:35" s="23" customFormat="1" x14ac:dyDescent="0.25">
      <c r="H277" s="10"/>
      <c r="I277" s="28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I277" s="11"/>
    </row>
    <row r="278" spans="8:35" s="23" customFormat="1" x14ac:dyDescent="0.25">
      <c r="H278" s="10"/>
      <c r="I278" s="28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I278" s="11"/>
    </row>
    <row r="279" spans="8:35" s="23" customFormat="1" x14ac:dyDescent="0.25">
      <c r="H279" s="10"/>
      <c r="I279" s="28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I279" s="11"/>
    </row>
    <row r="280" spans="8:35" s="23" customFormat="1" x14ac:dyDescent="0.25">
      <c r="H280" s="10"/>
      <c r="I280" s="28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I280" s="11"/>
    </row>
    <row r="281" spans="8:35" s="23" customFormat="1" x14ac:dyDescent="0.25">
      <c r="H281" s="10"/>
      <c r="I281" s="28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I281" s="11"/>
    </row>
    <row r="282" spans="8:35" s="23" customFormat="1" x14ac:dyDescent="0.25">
      <c r="H282" s="10"/>
      <c r="I282" s="28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I282" s="11"/>
    </row>
    <row r="283" spans="8:35" s="23" customFormat="1" x14ac:dyDescent="0.25">
      <c r="H283" s="10"/>
      <c r="I283" s="28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I283" s="11"/>
    </row>
    <row r="284" spans="8:35" s="23" customFormat="1" x14ac:dyDescent="0.25">
      <c r="H284" s="10"/>
      <c r="I284" s="28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I284" s="11"/>
    </row>
    <row r="285" spans="8:35" s="23" customFormat="1" x14ac:dyDescent="0.25">
      <c r="H285" s="10"/>
      <c r="I285" s="28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I285" s="11"/>
    </row>
    <row r="286" spans="8:35" s="23" customFormat="1" x14ac:dyDescent="0.25">
      <c r="H286" s="10"/>
      <c r="I286" s="28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I286" s="11"/>
    </row>
    <row r="287" spans="8:35" s="23" customFormat="1" x14ac:dyDescent="0.25">
      <c r="H287" s="10"/>
      <c r="I287" s="28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I287" s="11"/>
    </row>
    <row r="288" spans="8:35" s="23" customFormat="1" x14ac:dyDescent="0.25">
      <c r="H288" s="10"/>
      <c r="I288" s="28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I288" s="11"/>
    </row>
    <row r="289" spans="8:35" s="23" customFormat="1" x14ac:dyDescent="0.25">
      <c r="H289" s="10"/>
      <c r="I289" s="28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I289" s="11"/>
    </row>
    <row r="290" spans="8:35" s="23" customFormat="1" x14ac:dyDescent="0.25">
      <c r="H290" s="10"/>
      <c r="I290" s="28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I290" s="11"/>
    </row>
    <row r="291" spans="8:35" s="23" customFormat="1" x14ac:dyDescent="0.25">
      <c r="H291" s="10"/>
      <c r="I291" s="28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I291" s="11"/>
    </row>
    <row r="292" spans="8:35" s="23" customFormat="1" x14ac:dyDescent="0.25">
      <c r="H292" s="10"/>
      <c r="I292" s="28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I292" s="11"/>
    </row>
    <row r="293" spans="8:35" s="23" customFormat="1" x14ac:dyDescent="0.25">
      <c r="H293" s="10"/>
      <c r="I293" s="28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I293" s="11"/>
    </row>
    <row r="294" spans="8:35" s="23" customFormat="1" x14ac:dyDescent="0.25">
      <c r="H294" s="10"/>
      <c r="I294" s="28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I294" s="11"/>
    </row>
    <row r="295" spans="8:35" s="23" customFormat="1" x14ac:dyDescent="0.25">
      <c r="H295" s="10"/>
      <c r="I295" s="28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I295" s="11"/>
    </row>
    <row r="296" spans="8:35" s="23" customFormat="1" x14ac:dyDescent="0.25">
      <c r="H296" s="10"/>
      <c r="I296" s="28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I296" s="11"/>
    </row>
    <row r="297" spans="8:35" s="23" customFormat="1" x14ac:dyDescent="0.25">
      <c r="H297" s="10"/>
      <c r="I297" s="28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I297" s="11"/>
    </row>
    <row r="298" spans="8:35" s="23" customFormat="1" x14ac:dyDescent="0.25">
      <c r="H298" s="10"/>
      <c r="I298" s="28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I298" s="11"/>
    </row>
    <row r="299" spans="8:35" s="23" customFormat="1" x14ac:dyDescent="0.25">
      <c r="H299" s="10"/>
      <c r="I299" s="28"/>
      <c r="AI299" s="11"/>
    </row>
    <row r="300" spans="8:35" s="23" customFormat="1" x14ac:dyDescent="0.25">
      <c r="H300" s="10"/>
      <c r="I300" s="28"/>
      <c r="AI300" s="11"/>
    </row>
    <row r="301" spans="8:35" s="23" customFormat="1" x14ac:dyDescent="0.25">
      <c r="H301" s="10"/>
      <c r="I301" s="28"/>
      <c r="AI301" s="11"/>
    </row>
    <row r="302" spans="8:35" s="23" customFormat="1" x14ac:dyDescent="0.25">
      <c r="H302" s="10"/>
      <c r="I302" s="28"/>
      <c r="AI302" s="11"/>
    </row>
    <row r="303" spans="8:35" s="23" customFormat="1" x14ac:dyDescent="0.25">
      <c r="H303" s="10"/>
      <c r="I303" s="28"/>
      <c r="AI303" s="11"/>
    </row>
    <row r="304" spans="8:35" s="23" customFormat="1" x14ac:dyDescent="0.25">
      <c r="H304" s="10"/>
      <c r="I304" s="28"/>
      <c r="AI304" s="11"/>
    </row>
    <row r="305" spans="8:35" s="23" customFormat="1" x14ac:dyDescent="0.25">
      <c r="H305" s="10"/>
      <c r="I305" s="28"/>
      <c r="AI305" s="11"/>
    </row>
    <row r="306" spans="8:35" s="23" customFormat="1" x14ac:dyDescent="0.25">
      <c r="H306" s="10"/>
      <c r="I306" s="28"/>
      <c r="AI306" s="11"/>
    </row>
    <row r="307" spans="8:35" s="23" customFormat="1" x14ac:dyDescent="0.25">
      <c r="H307" s="10"/>
      <c r="I307" s="28"/>
      <c r="AI307" s="11"/>
    </row>
    <row r="308" spans="8:35" s="23" customFormat="1" x14ac:dyDescent="0.25">
      <c r="H308" s="10"/>
      <c r="I308" s="28"/>
      <c r="AI308" s="11"/>
    </row>
    <row r="309" spans="8:35" s="23" customFormat="1" x14ac:dyDescent="0.25">
      <c r="H309" s="10"/>
      <c r="I309" s="28"/>
      <c r="AI309" s="11"/>
    </row>
    <row r="310" spans="8:35" s="23" customFormat="1" x14ac:dyDescent="0.25">
      <c r="H310" s="10"/>
      <c r="I310" s="28"/>
      <c r="AI310" s="11"/>
    </row>
    <row r="311" spans="8:35" s="23" customFormat="1" x14ac:dyDescent="0.25">
      <c r="H311" s="10"/>
      <c r="I311" s="28"/>
      <c r="AI311" s="11"/>
    </row>
    <row r="312" spans="8:35" s="23" customFormat="1" x14ac:dyDescent="0.25">
      <c r="H312" s="10"/>
      <c r="I312" s="28"/>
      <c r="AI312" s="11"/>
    </row>
    <row r="313" spans="8:35" s="23" customFormat="1" x14ac:dyDescent="0.25">
      <c r="H313" s="10"/>
      <c r="I313" s="28"/>
      <c r="AI313" s="11"/>
    </row>
    <row r="314" spans="8:35" s="23" customFormat="1" x14ac:dyDescent="0.25">
      <c r="H314" s="10"/>
      <c r="I314" s="28"/>
      <c r="AI314" s="11"/>
    </row>
    <row r="315" spans="8:35" s="23" customFormat="1" x14ac:dyDescent="0.25">
      <c r="H315" s="10"/>
      <c r="I315" s="28"/>
      <c r="AI315" s="11"/>
    </row>
    <row r="316" spans="8:35" s="23" customFormat="1" x14ac:dyDescent="0.25">
      <c r="H316" s="10"/>
      <c r="I316" s="28"/>
      <c r="AI316" s="11"/>
    </row>
    <row r="317" spans="8:35" s="23" customFormat="1" x14ac:dyDescent="0.25">
      <c r="H317" s="10"/>
      <c r="I317" s="28"/>
      <c r="AI317" s="11"/>
    </row>
    <row r="318" spans="8:35" s="23" customFormat="1" x14ac:dyDescent="0.25">
      <c r="H318" s="10"/>
      <c r="I318" s="28"/>
      <c r="AI318" s="11"/>
    </row>
    <row r="319" spans="8:35" s="23" customFormat="1" x14ac:dyDescent="0.25">
      <c r="H319" s="10"/>
      <c r="I319" s="28"/>
      <c r="AI319" s="11"/>
    </row>
    <row r="320" spans="8:35" s="23" customFormat="1" x14ac:dyDescent="0.25">
      <c r="H320" s="10"/>
      <c r="I320" s="28"/>
      <c r="AI320" s="11"/>
    </row>
    <row r="321" spans="8:35" s="23" customFormat="1" x14ac:dyDescent="0.25">
      <c r="H321" s="10"/>
      <c r="I321" s="28"/>
      <c r="AI321" s="11"/>
    </row>
    <row r="322" spans="8:35" s="23" customFormat="1" x14ac:dyDescent="0.25">
      <c r="H322" s="10"/>
      <c r="I322" s="28"/>
      <c r="AI322" s="11"/>
    </row>
    <row r="323" spans="8:35" s="23" customFormat="1" x14ac:dyDescent="0.25">
      <c r="H323" s="10"/>
      <c r="I323" s="28"/>
      <c r="AI323" s="11"/>
    </row>
    <row r="324" spans="8:35" s="23" customFormat="1" x14ac:dyDescent="0.25">
      <c r="H324" s="10"/>
      <c r="I324" s="28"/>
      <c r="AI324" s="11"/>
    </row>
    <row r="325" spans="8:35" s="23" customFormat="1" x14ac:dyDescent="0.25">
      <c r="H325" s="10"/>
      <c r="I325" s="28"/>
      <c r="AI325" s="11"/>
    </row>
    <row r="326" spans="8:35" s="23" customFormat="1" x14ac:dyDescent="0.25">
      <c r="H326" s="10"/>
      <c r="I326" s="28"/>
      <c r="AI326" s="11"/>
    </row>
    <row r="327" spans="8:35" s="23" customFormat="1" x14ac:dyDescent="0.25">
      <c r="H327" s="10"/>
      <c r="I327" s="28"/>
      <c r="AI327" s="11"/>
    </row>
    <row r="328" spans="8:35" s="23" customFormat="1" x14ac:dyDescent="0.25">
      <c r="H328" s="10"/>
      <c r="I328" s="28"/>
      <c r="AI328" s="11"/>
    </row>
    <row r="329" spans="8:35" s="23" customFormat="1" x14ac:dyDescent="0.25">
      <c r="H329" s="10"/>
      <c r="I329" s="28"/>
      <c r="AI329" s="11"/>
    </row>
    <row r="330" spans="8:35" s="23" customFormat="1" x14ac:dyDescent="0.25">
      <c r="H330" s="10"/>
      <c r="I330" s="28"/>
      <c r="AI330" s="11"/>
    </row>
    <row r="331" spans="8:35" s="23" customFormat="1" x14ac:dyDescent="0.25">
      <c r="H331" s="10"/>
      <c r="I331" s="28"/>
      <c r="AI331" s="11"/>
    </row>
    <row r="332" spans="8:35" s="23" customFormat="1" x14ac:dyDescent="0.25">
      <c r="H332" s="10"/>
      <c r="I332" s="28"/>
      <c r="AI332" s="11"/>
    </row>
    <row r="333" spans="8:35" s="23" customFormat="1" x14ac:dyDescent="0.25">
      <c r="H333" s="10"/>
      <c r="I333" s="28"/>
      <c r="AI333" s="11"/>
    </row>
    <row r="334" spans="8:35" s="23" customFormat="1" x14ac:dyDescent="0.25">
      <c r="H334" s="10"/>
      <c r="I334" s="28"/>
      <c r="AI334" s="11"/>
    </row>
    <row r="335" spans="8:35" s="23" customFormat="1" x14ac:dyDescent="0.25">
      <c r="H335" s="10"/>
      <c r="I335" s="28"/>
      <c r="AI335" s="11"/>
    </row>
    <row r="336" spans="8:35" s="23" customFormat="1" x14ac:dyDescent="0.25">
      <c r="H336" s="10"/>
      <c r="I336" s="28"/>
      <c r="AI336" s="11"/>
    </row>
    <row r="337" spans="8:35" s="23" customFormat="1" x14ac:dyDescent="0.25">
      <c r="H337" s="10"/>
      <c r="I337" s="28"/>
      <c r="AI337" s="11"/>
    </row>
    <row r="338" spans="8:35" s="23" customFormat="1" x14ac:dyDescent="0.25">
      <c r="H338" s="10"/>
      <c r="I338" s="28"/>
      <c r="AI338" s="11"/>
    </row>
    <row r="339" spans="8:35" s="23" customFormat="1" x14ac:dyDescent="0.25">
      <c r="H339" s="10"/>
      <c r="I339" s="28"/>
      <c r="AI339" s="11"/>
    </row>
    <row r="340" spans="8:35" s="23" customFormat="1" x14ac:dyDescent="0.25">
      <c r="H340" s="10"/>
      <c r="I340" s="28"/>
      <c r="AI340" s="11"/>
    </row>
    <row r="341" spans="8:35" s="23" customFormat="1" x14ac:dyDescent="0.25">
      <c r="H341" s="10"/>
      <c r="I341" s="28"/>
      <c r="AI341" s="11"/>
    </row>
    <row r="342" spans="8:35" s="23" customFormat="1" x14ac:dyDescent="0.25">
      <c r="H342" s="10"/>
      <c r="I342" s="28"/>
      <c r="AI342" s="11"/>
    </row>
    <row r="343" spans="8:35" s="23" customFormat="1" x14ac:dyDescent="0.25">
      <c r="H343" s="10"/>
      <c r="I343" s="28"/>
      <c r="AI343" s="11"/>
    </row>
    <row r="344" spans="8:35" s="23" customFormat="1" x14ac:dyDescent="0.25">
      <c r="H344" s="10"/>
      <c r="I344" s="28"/>
      <c r="AI344" s="11"/>
    </row>
    <row r="345" spans="8:35" s="23" customFormat="1" x14ac:dyDescent="0.25">
      <c r="H345" s="10"/>
      <c r="I345" s="28"/>
      <c r="AI345" s="11"/>
    </row>
    <row r="346" spans="8:35" s="23" customFormat="1" x14ac:dyDescent="0.25">
      <c r="H346" s="10"/>
      <c r="I346" s="28"/>
      <c r="AI346" s="11"/>
    </row>
    <row r="347" spans="8:35" s="23" customFormat="1" x14ac:dyDescent="0.25">
      <c r="H347" s="10"/>
      <c r="I347" s="28"/>
      <c r="AI347" s="11"/>
    </row>
    <row r="348" spans="8:35" s="23" customFormat="1" x14ac:dyDescent="0.25">
      <c r="H348" s="10"/>
      <c r="I348" s="28"/>
      <c r="AI348" s="11"/>
    </row>
    <row r="349" spans="8:35" s="23" customFormat="1" x14ac:dyDescent="0.25">
      <c r="H349" s="10"/>
      <c r="I349" s="28"/>
      <c r="AI349" s="11"/>
    </row>
    <row r="350" spans="8:35" s="23" customFormat="1" x14ac:dyDescent="0.25">
      <c r="H350" s="10"/>
      <c r="I350" s="28"/>
      <c r="AI350" s="11"/>
    </row>
    <row r="351" spans="8:35" s="23" customFormat="1" x14ac:dyDescent="0.25">
      <c r="H351" s="10"/>
      <c r="I351" s="28"/>
      <c r="AI351" s="11"/>
    </row>
    <row r="352" spans="8:35" s="23" customFormat="1" x14ac:dyDescent="0.25">
      <c r="H352" s="10"/>
      <c r="I352" s="28"/>
      <c r="AI352" s="11"/>
    </row>
    <row r="353" spans="8:35" s="23" customFormat="1" x14ac:dyDescent="0.25">
      <c r="H353" s="10"/>
      <c r="I353" s="28"/>
      <c r="AI353" s="11"/>
    </row>
    <row r="354" spans="8:35" s="23" customFormat="1" x14ac:dyDescent="0.25">
      <c r="H354" s="10"/>
      <c r="I354" s="28"/>
      <c r="AI354" s="11"/>
    </row>
    <row r="355" spans="8:35" s="23" customFormat="1" x14ac:dyDescent="0.25">
      <c r="H355" s="10"/>
      <c r="I355" s="28"/>
      <c r="AI355" s="11"/>
    </row>
    <row r="356" spans="8:35" s="23" customFormat="1" x14ac:dyDescent="0.25">
      <c r="H356" s="10"/>
      <c r="I356" s="28"/>
      <c r="AI356" s="11"/>
    </row>
    <row r="357" spans="8:35" s="23" customFormat="1" x14ac:dyDescent="0.25">
      <c r="H357" s="10"/>
      <c r="I357" s="28"/>
      <c r="AI357" s="11"/>
    </row>
    <row r="358" spans="8:35" s="23" customFormat="1" x14ac:dyDescent="0.25">
      <c r="H358" s="10"/>
      <c r="I358" s="28"/>
      <c r="AI358" s="11"/>
    </row>
    <row r="359" spans="8:35" s="23" customFormat="1" x14ac:dyDescent="0.25">
      <c r="H359" s="10"/>
      <c r="I359" s="28"/>
      <c r="AI359" s="11"/>
    </row>
    <row r="360" spans="8:35" s="23" customFormat="1" x14ac:dyDescent="0.25">
      <c r="H360" s="10"/>
      <c r="I360" s="28"/>
      <c r="AI360" s="11"/>
    </row>
    <row r="361" spans="8:35" s="23" customFormat="1" x14ac:dyDescent="0.25">
      <c r="H361" s="10"/>
      <c r="I361" s="28"/>
      <c r="AI361" s="11"/>
    </row>
    <row r="362" spans="8:35" s="23" customFormat="1" x14ac:dyDescent="0.25">
      <c r="H362" s="10"/>
      <c r="I362" s="28"/>
      <c r="AI362" s="11"/>
    </row>
    <row r="363" spans="8:35" s="23" customFormat="1" x14ac:dyDescent="0.25">
      <c r="H363" s="10"/>
      <c r="I363" s="28"/>
      <c r="AI363" s="11"/>
    </row>
    <row r="364" spans="8:35" s="23" customFormat="1" x14ac:dyDescent="0.25">
      <c r="H364" s="10"/>
      <c r="I364" s="28"/>
      <c r="AI364" s="11"/>
    </row>
    <row r="365" spans="8:35" s="23" customFormat="1" x14ac:dyDescent="0.25">
      <c r="H365" s="10"/>
      <c r="I365" s="28"/>
      <c r="AI365" s="11"/>
    </row>
    <row r="366" spans="8:35" s="23" customFormat="1" x14ac:dyDescent="0.25">
      <c r="H366" s="10"/>
      <c r="I366" s="28"/>
      <c r="AI366" s="11"/>
    </row>
    <row r="367" spans="8:35" s="23" customFormat="1" x14ac:dyDescent="0.25">
      <c r="H367" s="10"/>
      <c r="I367" s="28"/>
      <c r="AI367" s="11"/>
    </row>
    <row r="368" spans="8:35" s="23" customFormat="1" x14ac:dyDescent="0.25">
      <c r="H368" s="10"/>
      <c r="I368" s="28"/>
      <c r="AI368" s="11"/>
    </row>
    <row r="369" spans="8:35" s="23" customFormat="1" x14ac:dyDescent="0.25">
      <c r="H369" s="10"/>
      <c r="I369" s="28"/>
      <c r="AI369" s="11"/>
    </row>
    <row r="370" spans="8:35" s="23" customFormat="1" x14ac:dyDescent="0.25">
      <c r="H370" s="10"/>
      <c r="I370" s="28"/>
      <c r="AI370" s="11"/>
    </row>
    <row r="371" spans="8:35" s="23" customFormat="1" x14ac:dyDescent="0.25">
      <c r="H371" s="10"/>
      <c r="I371" s="28"/>
      <c r="AI371" s="11"/>
    </row>
    <row r="372" spans="8:35" s="23" customFormat="1" x14ac:dyDescent="0.25">
      <c r="H372" s="10"/>
      <c r="I372" s="28"/>
      <c r="AI372" s="11"/>
    </row>
    <row r="373" spans="8:35" s="23" customFormat="1" x14ac:dyDescent="0.25">
      <c r="H373" s="10"/>
      <c r="I373" s="28"/>
      <c r="AI373" s="11"/>
    </row>
    <row r="374" spans="8:35" s="23" customFormat="1" x14ac:dyDescent="0.25">
      <c r="H374" s="10"/>
      <c r="I374" s="28"/>
      <c r="AI374" s="11"/>
    </row>
    <row r="375" spans="8:35" s="23" customFormat="1" x14ac:dyDescent="0.25">
      <c r="H375" s="10"/>
      <c r="I375" s="28"/>
      <c r="AI375" s="11"/>
    </row>
    <row r="376" spans="8:35" s="23" customFormat="1" x14ac:dyDescent="0.25">
      <c r="H376" s="10"/>
      <c r="I376" s="28"/>
      <c r="AI376" s="11"/>
    </row>
    <row r="377" spans="8:35" s="23" customFormat="1" x14ac:dyDescent="0.25">
      <c r="H377" s="10"/>
      <c r="I377" s="28"/>
      <c r="AI377" s="11"/>
    </row>
    <row r="378" spans="8:35" s="23" customFormat="1" x14ac:dyDescent="0.25">
      <c r="H378" s="10"/>
      <c r="I378" s="28"/>
      <c r="AI378" s="11"/>
    </row>
    <row r="379" spans="8:35" s="23" customFormat="1" x14ac:dyDescent="0.25">
      <c r="H379" s="10"/>
      <c r="I379" s="28"/>
      <c r="AI379" s="11"/>
    </row>
    <row r="380" spans="8:35" s="23" customFormat="1" x14ac:dyDescent="0.25">
      <c r="H380" s="10"/>
      <c r="I380" s="28"/>
      <c r="AI380" s="11"/>
    </row>
    <row r="381" spans="8:35" s="23" customFormat="1" x14ac:dyDescent="0.25">
      <c r="H381" s="10"/>
      <c r="I381" s="28"/>
      <c r="AI381" s="11"/>
    </row>
    <row r="382" spans="8:35" s="23" customFormat="1" x14ac:dyDescent="0.25">
      <c r="H382" s="10"/>
      <c r="I382" s="28"/>
      <c r="AI382" s="11"/>
    </row>
    <row r="383" spans="8:35" s="23" customFormat="1" x14ac:dyDescent="0.25">
      <c r="H383" s="10"/>
      <c r="I383" s="28"/>
      <c r="AI383" s="11"/>
    </row>
    <row r="384" spans="8:35" s="23" customFormat="1" x14ac:dyDescent="0.25">
      <c r="H384" s="10"/>
      <c r="I384" s="28"/>
      <c r="AI384" s="11"/>
    </row>
    <row r="385" spans="8:35" s="23" customFormat="1" x14ac:dyDescent="0.25">
      <c r="H385" s="10"/>
      <c r="I385" s="28"/>
      <c r="AI385" s="11"/>
    </row>
    <row r="386" spans="8:35" s="23" customFormat="1" x14ac:dyDescent="0.25">
      <c r="H386" s="10"/>
      <c r="I386" s="28"/>
      <c r="AI386" s="11"/>
    </row>
    <row r="387" spans="8:35" s="23" customFormat="1" x14ac:dyDescent="0.25">
      <c r="H387" s="10"/>
      <c r="I387" s="28"/>
      <c r="AI387" s="11"/>
    </row>
    <row r="388" spans="8:35" s="23" customFormat="1" x14ac:dyDescent="0.25">
      <c r="H388" s="10"/>
      <c r="I388" s="28"/>
      <c r="AI388" s="11"/>
    </row>
    <row r="389" spans="8:35" s="23" customFormat="1" x14ac:dyDescent="0.25">
      <c r="H389" s="10"/>
      <c r="I389" s="28"/>
      <c r="AI389" s="11"/>
    </row>
    <row r="390" spans="8:35" s="23" customFormat="1" x14ac:dyDescent="0.25">
      <c r="H390" s="10"/>
      <c r="I390" s="28"/>
      <c r="AI390" s="11"/>
    </row>
    <row r="391" spans="8:35" s="23" customFormat="1" x14ac:dyDescent="0.25">
      <c r="H391" s="10"/>
      <c r="I391" s="28"/>
      <c r="AI391" s="11"/>
    </row>
    <row r="392" spans="8:35" s="23" customFormat="1" x14ac:dyDescent="0.25">
      <c r="H392" s="10"/>
      <c r="I392" s="28"/>
      <c r="AI392" s="11"/>
    </row>
    <row r="393" spans="8:35" s="23" customFormat="1" x14ac:dyDescent="0.25">
      <c r="H393" s="10"/>
      <c r="I393" s="28"/>
      <c r="AI393" s="11"/>
    </row>
    <row r="394" spans="8:35" s="23" customFormat="1" x14ac:dyDescent="0.25">
      <c r="H394" s="10"/>
      <c r="I394" s="28"/>
      <c r="AI394" s="11"/>
    </row>
    <row r="395" spans="8:35" s="23" customFormat="1" x14ac:dyDescent="0.25">
      <c r="H395" s="10"/>
      <c r="I395" s="28"/>
      <c r="AI395" s="11"/>
    </row>
    <row r="396" spans="8:35" s="23" customFormat="1" x14ac:dyDescent="0.25">
      <c r="H396" s="10"/>
      <c r="I396" s="28"/>
      <c r="AI396" s="11"/>
    </row>
    <row r="397" spans="8:35" s="23" customFormat="1" x14ac:dyDescent="0.25">
      <c r="H397" s="10"/>
      <c r="I397" s="28"/>
      <c r="AI397" s="11"/>
    </row>
    <row r="398" spans="8:35" s="23" customFormat="1" x14ac:dyDescent="0.25">
      <c r="H398" s="10"/>
      <c r="I398" s="28"/>
      <c r="AI398" s="11"/>
    </row>
    <row r="399" spans="8:35" s="23" customFormat="1" x14ac:dyDescent="0.25">
      <c r="H399" s="10"/>
      <c r="I399" s="28"/>
      <c r="AI399" s="11"/>
    </row>
    <row r="400" spans="8:35" s="23" customFormat="1" x14ac:dyDescent="0.25">
      <c r="H400" s="10"/>
      <c r="I400" s="28"/>
      <c r="AI400" s="11"/>
    </row>
    <row r="401" spans="8:35" s="23" customFormat="1" x14ac:dyDescent="0.25">
      <c r="H401" s="10"/>
      <c r="I401" s="28"/>
      <c r="AI401" s="11"/>
    </row>
    <row r="402" spans="8:35" s="23" customFormat="1" x14ac:dyDescent="0.25">
      <c r="H402" s="10"/>
      <c r="I402" s="28"/>
      <c r="AI402" s="11"/>
    </row>
    <row r="403" spans="8:35" s="23" customFormat="1" x14ac:dyDescent="0.25">
      <c r="H403" s="10"/>
      <c r="I403" s="28"/>
      <c r="AI403" s="11"/>
    </row>
    <row r="404" spans="8:35" s="23" customFormat="1" x14ac:dyDescent="0.25">
      <c r="H404" s="10"/>
      <c r="I404" s="28"/>
      <c r="AI404" s="11"/>
    </row>
    <row r="405" spans="8:35" s="23" customFormat="1" x14ac:dyDescent="0.25">
      <c r="H405" s="10"/>
      <c r="I405" s="28"/>
      <c r="AI405" s="11"/>
    </row>
    <row r="406" spans="8:35" s="23" customFormat="1" x14ac:dyDescent="0.25">
      <c r="H406" s="10"/>
      <c r="I406" s="28"/>
      <c r="AI406" s="11"/>
    </row>
    <row r="407" spans="8:35" s="23" customFormat="1" x14ac:dyDescent="0.25">
      <c r="H407" s="10"/>
      <c r="I407" s="28"/>
      <c r="AI407" s="11"/>
    </row>
    <row r="408" spans="8:35" s="23" customFormat="1" x14ac:dyDescent="0.25">
      <c r="H408" s="10"/>
      <c r="I408" s="28"/>
      <c r="AI408" s="11"/>
    </row>
    <row r="409" spans="8:35" s="23" customFormat="1" x14ac:dyDescent="0.25">
      <c r="H409" s="10"/>
      <c r="I409" s="28"/>
      <c r="AI409" s="11"/>
    </row>
    <row r="410" spans="8:35" s="23" customFormat="1" x14ac:dyDescent="0.25">
      <c r="H410" s="10"/>
      <c r="I410" s="28"/>
      <c r="AI410" s="11"/>
    </row>
    <row r="411" spans="8:35" s="23" customFormat="1" x14ac:dyDescent="0.25">
      <c r="H411" s="10"/>
      <c r="I411" s="28"/>
      <c r="AI411" s="11"/>
    </row>
    <row r="412" spans="8:35" s="23" customFormat="1" x14ac:dyDescent="0.25">
      <c r="H412" s="10"/>
      <c r="I412" s="28"/>
      <c r="AI412" s="11"/>
    </row>
    <row r="413" spans="8:35" s="23" customFormat="1" x14ac:dyDescent="0.25">
      <c r="H413" s="10"/>
      <c r="I413" s="28"/>
      <c r="AI413" s="11"/>
    </row>
    <row r="414" spans="8:35" s="23" customFormat="1" x14ac:dyDescent="0.25">
      <c r="H414" s="10"/>
      <c r="I414" s="28"/>
      <c r="AI414" s="11"/>
    </row>
    <row r="415" spans="8:35" s="23" customFormat="1" x14ac:dyDescent="0.25">
      <c r="H415" s="10"/>
      <c r="I415" s="28"/>
      <c r="AI415" s="11"/>
    </row>
    <row r="416" spans="8:35" s="23" customFormat="1" x14ac:dyDescent="0.25">
      <c r="H416" s="10"/>
      <c r="I416" s="28"/>
      <c r="AI416" s="11"/>
    </row>
    <row r="417" spans="8:35" s="23" customFormat="1" x14ac:dyDescent="0.25">
      <c r="H417" s="10"/>
      <c r="I417" s="28"/>
      <c r="AI417" s="11"/>
    </row>
    <row r="418" spans="8:35" s="23" customFormat="1" x14ac:dyDescent="0.25">
      <c r="H418" s="10"/>
      <c r="I418" s="28"/>
      <c r="AI418" s="11"/>
    </row>
    <row r="419" spans="8:35" s="23" customFormat="1" x14ac:dyDescent="0.25">
      <c r="H419" s="10"/>
      <c r="I419" s="28"/>
      <c r="AI419" s="11"/>
    </row>
    <row r="420" spans="8:35" s="23" customFormat="1" x14ac:dyDescent="0.25">
      <c r="H420" s="10"/>
      <c r="I420" s="28"/>
      <c r="AI420" s="11"/>
    </row>
    <row r="421" spans="8:35" s="23" customFormat="1" x14ac:dyDescent="0.25">
      <c r="H421" s="10"/>
      <c r="I421" s="28"/>
      <c r="AI421" s="11"/>
    </row>
    <row r="422" spans="8:35" s="23" customFormat="1" x14ac:dyDescent="0.25">
      <c r="H422" s="10"/>
      <c r="I422" s="28"/>
      <c r="AI422" s="11"/>
    </row>
    <row r="423" spans="8:35" s="23" customFormat="1" x14ac:dyDescent="0.25">
      <c r="H423" s="10"/>
      <c r="I423" s="28"/>
      <c r="AI423" s="11"/>
    </row>
    <row r="424" spans="8:35" s="23" customFormat="1" x14ac:dyDescent="0.25">
      <c r="H424" s="10"/>
      <c r="I424" s="28"/>
      <c r="AI424" s="11"/>
    </row>
    <row r="425" spans="8:35" s="23" customFormat="1" x14ac:dyDescent="0.25">
      <c r="H425" s="10"/>
      <c r="I425" s="28"/>
      <c r="AI425" s="11"/>
    </row>
    <row r="426" spans="8:35" s="23" customFormat="1" x14ac:dyDescent="0.25">
      <c r="H426" s="10"/>
      <c r="I426" s="28"/>
      <c r="AI426" s="11"/>
    </row>
    <row r="427" spans="8:35" s="23" customFormat="1" x14ac:dyDescent="0.25">
      <c r="H427" s="10"/>
      <c r="I427" s="28"/>
      <c r="AI427" s="11"/>
    </row>
    <row r="428" spans="8:35" s="23" customFormat="1" x14ac:dyDescent="0.25">
      <c r="H428" s="10"/>
      <c r="I428" s="28"/>
      <c r="AI428" s="11"/>
    </row>
    <row r="429" spans="8:35" s="23" customFormat="1" x14ac:dyDescent="0.25">
      <c r="H429" s="10"/>
      <c r="I429" s="28"/>
      <c r="AI429" s="11"/>
    </row>
    <row r="430" spans="8:35" s="23" customFormat="1" x14ac:dyDescent="0.25">
      <c r="H430" s="10"/>
      <c r="I430" s="28"/>
      <c r="AI430" s="11"/>
    </row>
    <row r="431" spans="8:35" s="23" customFormat="1" x14ac:dyDescent="0.25">
      <c r="H431" s="10"/>
      <c r="I431" s="28"/>
      <c r="AI431" s="11"/>
    </row>
    <row r="432" spans="8:35" s="23" customFormat="1" x14ac:dyDescent="0.25">
      <c r="H432" s="10"/>
      <c r="I432" s="28"/>
      <c r="AI432" s="11"/>
    </row>
    <row r="433" spans="8:35" s="23" customFormat="1" x14ac:dyDescent="0.25">
      <c r="H433" s="10"/>
      <c r="I433" s="28"/>
      <c r="AI433" s="11"/>
    </row>
    <row r="434" spans="8:35" s="23" customFormat="1" x14ac:dyDescent="0.25">
      <c r="H434" s="10"/>
      <c r="I434" s="28"/>
      <c r="AI434" s="11"/>
    </row>
    <row r="435" spans="8:35" s="23" customFormat="1" x14ac:dyDescent="0.25">
      <c r="H435" s="10"/>
      <c r="I435" s="28"/>
      <c r="AI435" s="11"/>
    </row>
    <row r="436" spans="8:35" s="23" customFormat="1" x14ac:dyDescent="0.25">
      <c r="H436" s="10"/>
      <c r="I436" s="28"/>
      <c r="AI436" s="11"/>
    </row>
    <row r="437" spans="8:35" s="23" customFormat="1" x14ac:dyDescent="0.25">
      <c r="H437" s="10"/>
      <c r="I437" s="28"/>
      <c r="AI437" s="11"/>
    </row>
    <row r="438" spans="8:35" s="23" customFormat="1" x14ac:dyDescent="0.25">
      <c r="H438" s="10"/>
      <c r="I438" s="28"/>
      <c r="AI438" s="11"/>
    </row>
    <row r="439" spans="8:35" s="23" customFormat="1" x14ac:dyDescent="0.25">
      <c r="H439" s="10"/>
      <c r="I439" s="28"/>
      <c r="AI439" s="11"/>
    </row>
    <row r="440" spans="8:35" s="23" customFormat="1" x14ac:dyDescent="0.25">
      <c r="H440" s="10"/>
      <c r="I440" s="28"/>
      <c r="AI440" s="11"/>
    </row>
    <row r="441" spans="8:35" s="23" customFormat="1" x14ac:dyDescent="0.25">
      <c r="H441" s="10"/>
      <c r="I441" s="28"/>
      <c r="AI441" s="11"/>
    </row>
    <row r="442" spans="8:35" s="23" customFormat="1" x14ac:dyDescent="0.25">
      <c r="H442" s="10"/>
      <c r="I442" s="28"/>
      <c r="AI442" s="11"/>
    </row>
    <row r="443" spans="8:35" s="23" customFormat="1" x14ac:dyDescent="0.25">
      <c r="H443" s="10"/>
      <c r="I443" s="28"/>
      <c r="AI443" s="11"/>
    </row>
    <row r="444" spans="8:35" s="23" customFormat="1" x14ac:dyDescent="0.25">
      <c r="H444" s="10"/>
      <c r="I444" s="28"/>
      <c r="AI444" s="11"/>
    </row>
    <row r="445" spans="8:35" s="23" customFormat="1" x14ac:dyDescent="0.25">
      <c r="H445" s="10"/>
      <c r="I445" s="28"/>
      <c r="AI445" s="11"/>
    </row>
    <row r="446" spans="8:35" s="23" customFormat="1" x14ac:dyDescent="0.25">
      <c r="H446" s="10"/>
      <c r="I446" s="28"/>
      <c r="AI446" s="11"/>
    </row>
    <row r="447" spans="8:35" s="23" customFormat="1" x14ac:dyDescent="0.25">
      <c r="H447" s="10"/>
      <c r="I447" s="28"/>
      <c r="AI447" s="11"/>
    </row>
    <row r="448" spans="8:35" s="23" customFormat="1" x14ac:dyDescent="0.25">
      <c r="H448" s="10"/>
      <c r="I448" s="28"/>
      <c r="AI448" s="11"/>
    </row>
    <row r="449" spans="8:35" s="23" customFormat="1" x14ac:dyDescent="0.25">
      <c r="H449" s="10"/>
      <c r="I449" s="28"/>
      <c r="AI449" s="11"/>
    </row>
    <row r="450" spans="8:35" s="23" customFormat="1" x14ac:dyDescent="0.25">
      <c r="H450" s="10"/>
      <c r="I450" s="28"/>
      <c r="AI450" s="11"/>
    </row>
    <row r="451" spans="8:35" s="23" customFormat="1" x14ac:dyDescent="0.25">
      <c r="H451" s="10"/>
      <c r="I451" s="28"/>
      <c r="AI451" s="11"/>
    </row>
    <row r="452" spans="8:35" s="23" customFormat="1" x14ac:dyDescent="0.25">
      <c r="H452" s="10"/>
      <c r="I452" s="28"/>
      <c r="AI452" s="11"/>
    </row>
    <row r="453" spans="8:35" s="23" customFormat="1" x14ac:dyDescent="0.25">
      <c r="H453" s="10"/>
      <c r="I453" s="28"/>
      <c r="AI453" s="11"/>
    </row>
    <row r="454" spans="8:35" s="23" customFormat="1" x14ac:dyDescent="0.25">
      <c r="H454" s="10"/>
      <c r="I454" s="28"/>
      <c r="AI454" s="11"/>
    </row>
    <row r="455" spans="8:35" s="23" customFormat="1" x14ac:dyDescent="0.25">
      <c r="H455" s="10"/>
      <c r="I455" s="28"/>
      <c r="AI455" s="11"/>
    </row>
    <row r="456" spans="8:35" s="23" customFormat="1" x14ac:dyDescent="0.25">
      <c r="H456" s="10"/>
      <c r="I456" s="28"/>
      <c r="AI456" s="11"/>
    </row>
    <row r="457" spans="8:35" s="23" customFormat="1" x14ac:dyDescent="0.25">
      <c r="H457" s="10"/>
      <c r="I457" s="28"/>
      <c r="AI457" s="11"/>
    </row>
    <row r="458" spans="8:35" s="23" customFormat="1" x14ac:dyDescent="0.25">
      <c r="H458" s="10"/>
      <c r="I458" s="28"/>
      <c r="AI458" s="11"/>
    </row>
    <row r="459" spans="8:35" s="23" customFormat="1" x14ac:dyDescent="0.25">
      <c r="H459" s="10"/>
      <c r="I459" s="28"/>
      <c r="AI459" s="11"/>
    </row>
    <row r="460" spans="8:35" s="23" customFormat="1" x14ac:dyDescent="0.25">
      <c r="H460" s="10"/>
      <c r="I460" s="28"/>
      <c r="AI460" s="11"/>
    </row>
    <row r="461" spans="8:35" s="23" customFormat="1" x14ac:dyDescent="0.25">
      <c r="H461" s="10"/>
      <c r="I461" s="28"/>
      <c r="AI461" s="11"/>
    </row>
    <row r="462" spans="8:35" s="23" customFormat="1" x14ac:dyDescent="0.25">
      <c r="H462" s="10"/>
      <c r="I462" s="28"/>
      <c r="AI462" s="11"/>
    </row>
    <row r="463" spans="8:35" s="23" customFormat="1" x14ac:dyDescent="0.25">
      <c r="H463" s="10"/>
      <c r="I463" s="28"/>
      <c r="AI463" s="11"/>
    </row>
    <row r="464" spans="8:35" s="23" customFormat="1" x14ac:dyDescent="0.25">
      <c r="H464" s="10"/>
      <c r="I464" s="28"/>
      <c r="AI464" s="11"/>
    </row>
    <row r="465" spans="8:35" s="23" customFormat="1" x14ac:dyDescent="0.25">
      <c r="H465" s="10"/>
      <c r="I465" s="28"/>
      <c r="AI465" s="11"/>
    </row>
    <row r="466" spans="8:35" s="23" customFormat="1" x14ac:dyDescent="0.25">
      <c r="H466" s="10"/>
      <c r="I466" s="28"/>
      <c r="AI466" s="11"/>
    </row>
    <row r="467" spans="8:35" s="23" customFormat="1" x14ac:dyDescent="0.25">
      <c r="H467" s="10"/>
      <c r="I467" s="28"/>
      <c r="AI467" s="11"/>
    </row>
    <row r="468" spans="8:35" s="23" customFormat="1" x14ac:dyDescent="0.25">
      <c r="H468" s="10"/>
      <c r="I468" s="28"/>
      <c r="AI468" s="11"/>
    </row>
    <row r="469" spans="8:35" s="23" customFormat="1" x14ac:dyDescent="0.25">
      <c r="H469" s="10"/>
      <c r="I469" s="28"/>
      <c r="AI469" s="11"/>
    </row>
    <row r="470" spans="8:35" s="23" customFormat="1" x14ac:dyDescent="0.25">
      <c r="H470" s="10"/>
      <c r="I470" s="28"/>
      <c r="AI470" s="11"/>
    </row>
    <row r="471" spans="8:35" s="23" customFormat="1" x14ac:dyDescent="0.25">
      <c r="H471" s="10"/>
      <c r="I471" s="28"/>
      <c r="AI471" s="11"/>
    </row>
    <row r="472" spans="8:35" s="23" customFormat="1" x14ac:dyDescent="0.25">
      <c r="H472" s="10"/>
      <c r="I472" s="28"/>
      <c r="AI472" s="11"/>
    </row>
    <row r="473" spans="8:35" s="23" customFormat="1" x14ac:dyDescent="0.25">
      <c r="H473" s="10"/>
      <c r="I473" s="28"/>
      <c r="AI473" s="11"/>
    </row>
    <row r="474" spans="8:35" s="23" customFormat="1" x14ac:dyDescent="0.25">
      <c r="H474" s="10"/>
      <c r="I474" s="28"/>
      <c r="AI474" s="11"/>
    </row>
    <row r="475" spans="8:35" s="23" customFormat="1" x14ac:dyDescent="0.25">
      <c r="H475" s="10"/>
      <c r="I475" s="28"/>
      <c r="AI475" s="11"/>
    </row>
    <row r="476" spans="8:35" s="23" customFormat="1" x14ac:dyDescent="0.25">
      <c r="H476" s="10"/>
      <c r="I476" s="28"/>
      <c r="AI476" s="11"/>
    </row>
    <row r="477" spans="8:35" s="23" customFormat="1" x14ac:dyDescent="0.25">
      <c r="H477" s="10"/>
      <c r="I477" s="28"/>
      <c r="AI477" s="11"/>
    </row>
    <row r="478" spans="8:35" s="23" customFormat="1" x14ac:dyDescent="0.25">
      <c r="H478" s="10"/>
      <c r="I478" s="28"/>
      <c r="AI478" s="11"/>
    </row>
    <row r="479" spans="8:35" s="23" customFormat="1" x14ac:dyDescent="0.25">
      <c r="H479" s="10"/>
      <c r="I479" s="28"/>
      <c r="AI479" s="11"/>
    </row>
    <row r="480" spans="8:35" s="23" customFormat="1" x14ac:dyDescent="0.25">
      <c r="H480" s="10"/>
      <c r="I480" s="28"/>
      <c r="AI480" s="11"/>
    </row>
    <row r="481" spans="8:35" s="23" customFormat="1" x14ac:dyDescent="0.25">
      <c r="H481" s="10"/>
      <c r="I481" s="28"/>
      <c r="AI481" s="11"/>
    </row>
    <row r="482" spans="8:35" s="23" customFormat="1" x14ac:dyDescent="0.25">
      <c r="H482" s="10"/>
      <c r="I482" s="28"/>
      <c r="AI482" s="11"/>
    </row>
    <row r="483" spans="8:35" s="23" customFormat="1" x14ac:dyDescent="0.25">
      <c r="H483" s="10"/>
      <c r="I483" s="28"/>
      <c r="AI483" s="11"/>
    </row>
    <row r="484" spans="8:35" s="23" customFormat="1" x14ac:dyDescent="0.25">
      <c r="H484" s="10"/>
      <c r="I484" s="28"/>
      <c r="AI484" s="11"/>
    </row>
    <row r="485" spans="8:35" s="23" customFormat="1" x14ac:dyDescent="0.25">
      <c r="H485" s="10"/>
      <c r="I485" s="28"/>
      <c r="AI485" s="11"/>
    </row>
    <row r="486" spans="8:35" s="23" customFormat="1" x14ac:dyDescent="0.25">
      <c r="H486" s="10"/>
      <c r="I486" s="28"/>
      <c r="AI486" s="11"/>
    </row>
    <row r="487" spans="8:35" s="23" customFormat="1" x14ac:dyDescent="0.25">
      <c r="H487" s="10"/>
      <c r="I487" s="28"/>
      <c r="AI487" s="11"/>
    </row>
    <row r="488" spans="8:35" s="23" customFormat="1" x14ac:dyDescent="0.25">
      <c r="H488" s="10"/>
      <c r="I488" s="28"/>
      <c r="AI488" s="11"/>
    </row>
    <row r="489" spans="8:35" s="23" customFormat="1" x14ac:dyDescent="0.25">
      <c r="H489" s="10"/>
      <c r="I489" s="28"/>
      <c r="AI489" s="11"/>
    </row>
    <row r="490" spans="8:35" s="23" customFormat="1" x14ac:dyDescent="0.25">
      <c r="H490" s="10"/>
      <c r="I490" s="28"/>
      <c r="AI490" s="11"/>
    </row>
    <row r="491" spans="8:35" s="23" customFormat="1" x14ac:dyDescent="0.25">
      <c r="H491" s="10"/>
      <c r="I491" s="28"/>
      <c r="AI491" s="11"/>
    </row>
    <row r="492" spans="8:35" s="23" customFormat="1" x14ac:dyDescent="0.25">
      <c r="H492" s="10"/>
      <c r="I492" s="28"/>
      <c r="AI492" s="11"/>
    </row>
    <row r="493" spans="8:35" s="23" customFormat="1" x14ac:dyDescent="0.25">
      <c r="H493" s="10"/>
      <c r="I493" s="28"/>
      <c r="AI493" s="11"/>
    </row>
    <row r="494" spans="8:35" s="23" customFormat="1" x14ac:dyDescent="0.25">
      <c r="H494" s="10"/>
      <c r="I494" s="28"/>
      <c r="AI494" s="11"/>
    </row>
    <row r="495" spans="8:35" s="23" customFormat="1" x14ac:dyDescent="0.25">
      <c r="H495" s="10"/>
      <c r="I495" s="28"/>
      <c r="AI495" s="11"/>
    </row>
    <row r="496" spans="8:35" s="23" customFormat="1" x14ac:dyDescent="0.25">
      <c r="H496" s="10"/>
      <c r="I496" s="28"/>
      <c r="AI496" s="11"/>
    </row>
    <row r="497" spans="8:35" s="23" customFormat="1" x14ac:dyDescent="0.25">
      <c r="H497" s="10"/>
      <c r="I497" s="28"/>
      <c r="AI497" s="11"/>
    </row>
    <row r="498" spans="8:35" s="23" customFormat="1" x14ac:dyDescent="0.25">
      <c r="H498" s="10"/>
      <c r="I498" s="28"/>
      <c r="AI498" s="11"/>
    </row>
    <row r="499" spans="8:35" s="23" customFormat="1" x14ac:dyDescent="0.25">
      <c r="H499" s="10"/>
      <c r="I499" s="28"/>
      <c r="AI499" s="11"/>
    </row>
    <row r="500" spans="8:35" s="23" customFormat="1" x14ac:dyDescent="0.25">
      <c r="H500" s="10"/>
      <c r="I500" s="28"/>
      <c r="AI500" s="11"/>
    </row>
    <row r="501" spans="8:35" s="23" customFormat="1" x14ac:dyDescent="0.25">
      <c r="H501" s="10"/>
      <c r="I501" s="28"/>
      <c r="AI501" s="11"/>
    </row>
    <row r="502" spans="8:35" s="23" customFormat="1" x14ac:dyDescent="0.25">
      <c r="H502" s="10"/>
      <c r="I502" s="28"/>
      <c r="AI502" s="11"/>
    </row>
    <row r="503" spans="8:35" s="23" customFormat="1" x14ac:dyDescent="0.25">
      <c r="H503" s="10"/>
      <c r="I503" s="28"/>
      <c r="AI503" s="11"/>
    </row>
    <row r="504" spans="8:35" s="23" customFormat="1" x14ac:dyDescent="0.25">
      <c r="H504" s="10"/>
      <c r="I504" s="28"/>
      <c r="AI504" s="11"/>
    </row>
    <row r="505" spans="8:35" s="23" customFormat="1" x14ac:dyDescent="0.25">
      <c r="H505" s="10"/>
      <c r="I505" s="28"/>
      <c r="AI505" s="11"/>
    </row>
    <row r="506" spans="8:35" s="23" customFormat="1" x14ac:dyDescent="0.25">
      <c r="H506" s="10"/>
      <c r="I506" s="28"/>
      <c r="AI506" s="11"/>
    </row>
    <row r="507" spans="8:35" s="23" customFormat="1" x14ac:dyDescent="0.25">
      <c r="H507" s="10"/>
      <c r="I507" s="28"/>
      <c r="AI507" s="11"/>
    </row>
    <row r="508" spans="8:35" s="23" customFormat="1" x14ac:dyDescent="0.25">
      <c r="H508" s="10"/>
      <c r="I508" s="28"/>
      <c r="AI508" s="11"/>
    </row>
    <row r="509" spans="8:35" s="23" customFormat="1" x14ac:dyDescent="0.25">
      <c r="H509" s="10"/>
      <c r="I509" s="28"/>
      <c r="AI509" s="11"/>
    </row>
    <row r="510" spans="8:35" s="23" customFormat="1" x14ac:dyDescent="0.25">
      <c r="H510" s="10"/>
      <c r="I510" s="28"/>
      <c r="AI510" s="11"/>
    </row>
    <row r="511" spans="8:35" s="23" customFormat="1" x14ac:dyDescent="0.25">
      <c r="H511" s="10"/>
      <c r="I511" s="28"/>
      <c r="AI511" s="11"/>
    </row>
    <row r="512" spans="8:35" s="23" customFormat="1" x14ac:dyDescent="0.25">
      <c r="H512" s="10"/>
      <c r="I512" s="28"/>
      <c r="AI512" s="11"/>
    </row>
    <row r="513" spans="8:35" s="23" customFormat="1" x14ac:dyDescent="0.25">
      <c r="H513" s="10"/>
      <c r="I513" s="28"/>
      <c r="AI513" s="11"/>
    </row>
    <row r="514" spans="8:35" s="23" customFormat="1" x14ac:dyDescent="0.25">
      <c r="H514" s="10"/>
      <c r="I514" s="28"/>
      <c r="AI514" s="11"/>
    </row>
    <row r="515" spans="8:35" s="23" customFormat="1" x14ac:dyDescent="0.25">
      <c r="H515" s="10"/>
      <c r="I515" s="28"/>
      <c r="AI515" s="11"/>
    </row>
    <row r="516" spans="8:35" s="23" customFormat="1" x14ac:dyDescent="0.25">
      <c r="H516" s="10"/>
      <c r="I516" s="28"/>
      <c r="AI516" s="11"/>
    </row>
    <row r="517" spans="8:35" s="23" customFormat="1" x14ac:dyDescent="0.25">
      <c r="H517" s="10"/>
      <c r="I517" s="28"/>
      <c r="AI517" s="11"/>
    </row>
    <row r="518" spans="8:35" s="23" customFormat="1" x14ac:dyDescent="0.25">
      <c r="H518" s="10"/>
      <c r="I518" s="28"/>
      <c r="AI518" s="11"/>
    </row>
    <row r="519" spans="8:35" s="23" customFormat="1" x14ac:dyDescent="0.25">
      <c r="H519" s="10"/>
      <c r="I519" s="28"/>
      <c r="AI519" s="11"/>
    </row>
    <row r="520" spans="8:35" s="23" customFormat="1" x14ac:dyDescent="0.25">
      <c r="H520" s="10"/>
      <c r="I520" s="28"/>
      <c r="AI520" s="11"/>
    </row>
    <row r="521" spans="8:35" s="23" customFormat="1" x14ac:dyDescent="0.25">
      <c r="H521" s="10"/>
      <c r="I521" s="28"/>
      <c r="AI521" s="11"/>
    </row>
    <row r="522" spans="8:35" s="23" customFormat="1" x14ac:dyDescent="0.25">
      <c r="H522" s="10"/>
      <c r="I522" s="28"/>
      <c r="AI522" s="11"/>
    </row>
    <row r="523" spans="8:35" s="23" customFormat="1" x14ac:dyDescent="0.25">
      <c r="H523" s="10"/>
      <c r="I523" s="28"/>
      <c r="AI523" s="11"/>
    </row>
    <row r="524" spans="8:35" s="23" customFormat="1" x14ac:dyDescent="0.25">
      <c r="H524" s="10"/>
      <c r="I524" s="28"/>
      <c r="AI524" s="11"/>
    </row>
    <row r="525" spans="8:35" s="23" customFormat="1" x14ac:dyDescent="0.25">
      <c r="H525" s="10"/>
      <c r="I525" s="28"/>
      <c r="AI525" s="11"/>
    </row>
    <row r="526" spans="8:35" s="23" customFormat="1" x14ac:dyDescent="0.25">
      <c r="H526" s="10"/>
      <c r="I526" s="28"/>
      <c r="AI526" s="11"/>
    </row>
    <row r="527" spans="8:35" s="23" customFormat="1" x14ac:dyDescent="0.25">
      <c r="H527" s="10"/>
      <c r="I527" s="28"/>
      <c r="AI527" s="11"/>
    </row>
    <row r="528" spans="8:35" s="23" customFormat="1" x14ac:dyDescent="0.25">
      <c r="H528" s="10"/>
      <c r="I528" s="28"/>
      <c r="AI528" s="11"/>
    </row>
    <row r="529" spans="8:35" s="23" customFormat="1" x14ac:dyDescent="0.25">
      <c r="H529" s="10"/>
      <c r="I529" s="28"/>
      <c r="AI529" s="11"/>
    </row>
    <row r="530" spans="8:35" s="23" customFormat="1" x14ac:dyDescent="0.25">
      <c r="H530" s="10"/>
      <c r="I530" s="28"/>
      <c r="AI530" s="11"/>
    </row>
    <row r="531" spans="8:35" s="23" customFormat="1" x14ac:dyDescent="0.25">
      <c r="H531" s="10"/>
      <c r="I531" s="28"/>
      <c r="AI531" s="11"/>
    </row>
    <row r="532" spans="8:35" s="23" customFormat="1" x14ac:dyDescent="0.25">
      <c r="H532" s="10"/>
      <c r="I532" s="28"/>
      <c r="AI532" s="11"/>
    </row>
    <row r="533" spans="8:35" s="23" customFormat="1" x14ac:dyDescent="0.25">
      <c r="H533" s="10"/>
      <c r="I533" s="28"/>
      <c r="AI533" s="11"/>
    </row>
    <row r="534" spans="8:35" s="23" customFormat="1" x14ac:dyDescent="0.25">
      <c r="H534" s="10"/>
      <c r="I534" s="28"/>
      <c r="AI534" s="11"/>
    </row>
    <row r="535" spans="8:35" s="23" customFormat="1" x14ac:dyDescent="0.25">
      <c r="H535" s="10"/>
      <c r="I535" s="28"/>
      <c r="AI535" s="11"/>
    </row>
    <row r="536" spans="8:35" s="23" customFormat="1" x14ac:dyDescent="0.25">
      <c r="H536" s="10"/>
      <c r="I536" s="28"/>
      <c r="AI536" s="11"/>
    </row>
    <row r="537" spans="8:35" s="23" customFormat="1" x14ac:dyDescent="0.25">
      <c r="H537" s="10"/>
      <c r="I537" s="28"/>
      <c r="AI537" s="11"/>
    </row>
    <row r="538" spans="8:35" s="23" customFormat="1" x14ac:dyDescent="0.25">
      <c r="H538" s="10"/>
      <c r="I538" s="28"/>
      <c r="AI538" s="11"/>
    </row>
    <row r="539" spans="8:35" s="23" customFormat="1" x14ac:dyDescent="0.25">
      <c r="H539" s="10"/>
      <c r="I539" s="28"/>
      <c r="AI539" s="11"/>
    </row>
    <row r="540" spans="8:35" s="23" customFormat="1" x14ac:dyDescent="0.25">
      <c r="H540" s="10"/>
      <c r="I540" s="28"/>
      <c r="AI540" s="11"/>
    </row>
    <row r="541" spans="8:35" s="23" customFormat="1" x14ac:dyDescent="0.25">
      <c r="H541" s="10"/>
      <c r="I541" s="28"/>
      <c r="AI541" s="11"/>
    </row>
    <row r="542" spans="8:35" s="23" customFormat="1" x14ac:dyDescent="0.25">
      <c r="H542" s="10"/>
      <c r="I542" s="28"/>
      <c r="AI542" s="11"/>
    </row>
    <row r="543" spans="8:35" s="23" customFormat="1" x14ac:dyDescent="0.25">
      <c r="H543" s="10"/>
      <c r="I543" s="28"/>
      <c r="AI543" s="11"/>
    </row>
    <row r="544" spans="8:35" s="23" customFormat="1" x14ac:dyDescent="0.25">
      <c r="H544" s="10"/>
      <c r="I544" s="28"/>
      <c r="AI544" s="11"/>
    </row>
    <row r="545" spans="8:35" s="23" customFormat="1" x14ac:dyDescent="0.25">
      <c r="H545" s="10"/>
      <c r="I545" s="28"/>
      <c r="AI545" s="11"/>
    </row>
    <row r="546" spans="8:35" s="23" customFormat="1" x14ac:dyDescent="0.25">
      <c r="H546" s="10"/>
      <c r="I546" s="28"/>
      <c r="AI546" s="11"/>
    </row>
    <row r="547" spans="8:35" s="23" customFormat="1" x14ac:dyDescent="0.25">
      <c r="H547" s="10"/>
      <c r="I547" s="28"/>
      <c r="AI547" s="11"/>
    </row>
    <row r="548" spans="8:35" s="23" customFormat="1" x14ac:dyDescent="0.25">
      <c r="H548" s="10"/>
      <c r="I548" s="28"/>
      <c r="AI548" s="11"/>
    </row>
    <row r="549" spans="8:35" s="23" customFormat="1" x14ac:dyDescent="0.25">
      <c r="H549" s="10"/>
      <c r="I549" s="28"/>
      <c r="AI549" s="11"/>
    </row>
    <row r="550" spans="8:35" s="23" customFormat="1" x14ac:dyDescent="0.25">
      <c r="H550" s="10"/>
      <c r="I550" s="28"/>
      <c r="AI550" s="11"/>
    </row>
    <row r="551" spans="8:35" s="23" customFormat="1" x14ac:dyDescent="0.25">
      <c r="H551" s="10"/>
      <c r="I551" s="28"/>
      <c r="AI551" s="11"/>
    </row>
    <row r="552" spans="8:35" s="23" customFormat="1" x14ac:dyDescent="0.25">
      <c r="H552" s="10"/>
      <c r="I552" s="28"/>
      <c r="AI552" s="11"/>
    </row>
    <row r="553" spans="8:35" s="23" customFormat="1" x14ac:dyDescent="0.25">
      <c r="H553" s="10"/>
      <c r="I553" s="28"/>
      <c r="AI553" s="11"/>
    </row>
    <row r="554" spans="8:35" s="23" customFormat="1" x14ac:dyDescent="0.25">
      <c r="H554" s="10"/>
      <c r="I554" s="28"/>
      <c r="AI554" s="11"/>
    </row>
    <row r="555" spans="8:35" s="23" customFormat="1" x14ac:dyDescent="0.25">
      <c r="H555" s="10"/>
      <c r="I555" s="28"/>
      <c r="AI555" s="11"/>
    </row>
    <row r="556" spans="8:35" s="23" customFormat="1" x14ac:dyDescent="0.25">
      <c r="H556" s="10"/>
      <c r="I556" s="28"/>
      <c r="AI556" s="11"/>
    </row>
    <row r="557" spans="8:35" s="23" customFormat="1" x14ac:dyDescent="0.25">
      <c r="H557" s="10"/>
      <c r="I557" s="28"/>
      <c r="AI557" s="11"/>
    </row>
    <row r="558" spans="8:35" s="23" customFormat="1" x14ac:dyDescent="0.25">
      <c r="H558" s="10"/>
      <c r="I558" s="28"/>
      <c r="AI558" s="11"/>
    </row>
    <row r="559" spans="8:35" s="23" customFormat="1" x14ac:dyDescent="0.25">
      <c r="H559" s="10"/>
      <c r="I559" s="28"/>
      <c r="AI559" s="11"/>
    </row>
    <row r="560" spans="8:35" s="23" customFormat="1" x14ac:dyDescent="0.25">
      <c r="H560" s="10"/>
      <c r="I560" s="28"/>
      <c r="AI560" s="11"/>
    </row>
    <row r="561" spans="6:35" s="23" customFormat="1" x14ac:dyDescent="0.25">
      <c r="F561" s="11"/>
      <c r="H561" s="10"/>
      <c r="I561" s="28"/>
      <c r="AI561" s="11"/>
    </row>
    <row r="562" spans="6:35" s="23" customFormat="1" x14ac:dyDescent="0.25">
      <c r="F562" s="11"/>
      <c r="H562" s="10"/>
      <c r="I562" s="28"/>
      <c r="AI562" s="11"/>
    </row>
    <row r="563" spans="6:35" s="23" customFormat="1" x14ac:dyDescent="0.25">
      <c r="F563" s="11"/>
      <c r="H563" s="10"/>
      <c r="I563" s="28"/>
      <c r="AI563" s="11"/>
    </row>
    <row r="564" spans="6:35" s="23" customFormat="1" x14ac:dyDescent="0.25">
      <c r="F564" s="11"/>
      <c r="H564" s="10"/>
      <c r="I564" s="28"/>
      <c r="AI564" s="11"/>
    </row>
    <row r="565" spans="6:35" s="23" customFormat="1" x14ac:dyDescent="0.25">
      <c r="F565" s="11"/>
      <c r="H565" s="10"/>
      <c r="I565" s="28"/>
      <c r="AI565" s="11"/>
    </row>
    <row r="566" spans="6:35" s="23" customFormat="1" x14ac:dyDescent="0.25">
      <c r="F566" s="11"/>
      <c r="H566" s="10"/>
      <c r="I566" s="28"/>
      <c r="AI566" s="11"/>
    </row>
    <row r="567" spans="6:35" s="23" customFormat="1" x14ac:dyDescent="0.25">
      <c r="F567" s="11"/>
      <c r="H567" s="10"/>
      <c r="I567" s="28"/>
      <c r="AI567" s="11"/>
    </row>
    <row r="568" spans="6:35" s="23" customFormat="1" x14ac:dyDescent="0.25">
      <c r="F568" s="11"/>
      <c r="H568" s="10"/>
      <c r="I568" s="28"/>
      <c r="AI568" s="11"/>
    </row>
    <row r="569" spans="6:35" s="23" customFormat="1" x14ac:dyDescent="0.25">
      <c r="F569" s="11"/>
      <c r="H569" s="10"/>
      <c r="I569" s="28"/>
      <c r="AI569" s="11"/>
    </row>
    <row r="570" spans="6:35" s="23" customFormat="1" x14ac:dyDescent="0.25">
      <c r="F570" s="11"/>
      <c r="H570" s="10"/>
      <c r="I570" s="28"/>
      <c r="AI570" s="11"/>
    </row>
    <row r="571" spans="6:35" s="23" customFormat="1" x14ac:dyDescent="0.25">
      <c r="F571" s="11"/>
      <c r="H571" s="10"/>
      <c r="I571" s="28"/>
      <c r="AI571" s="11"/>
    </row>
    <row r="572" spans="6:35" s="23" customFormat="1" x14ac:dyDescent="0.25">
      <c r="F572" s="11"/>
      <c r="H572" s="10"/>
      <c r="I572" s="28"/>
      <c r="AI572" s="11"/>
    </row>
    <row r="573" spans="6:35" s="23" customFormat="1" x14ac:dyDescent="0.25">
      <c r="F573" s="11"/>
      <c r="H573" s="10"/>
      <c r="I573" s="28"/>
      <c r="AI573" s="11"/>
    </row>
    <row r="574" spans="6:35" s="23" customFormat="1" x14ac:dyDescent="0.25">
      <c r="F574" s="11"/>
      <c r="H574" s="10"/>
      <c r="I574" s="28"/>
      <c r="AI574" s="11"/>
    </row>
    <row r="575" spans="6:35" s="23" customFormat="1" x14ac:dyDescent="0.25">
      <c r="F575" s="11"/>
      <c r="H575" s="10"/>
      <c r="I575" s="28"/>
      <c r="AI575" s="11"/>
    </row>
    <row r="576" spans="6:35" s="23" customFormat="1" x14ac:dyDescent="0.25">
      <c r="F576" s="11"/>
      <c r="H576" s="10"/>
      <c r="I576" s="28"/>
      <c r="AI576" s="11"/>
    </row>
    <row r="577" spans="6:35" s="23" customFormat="1" x14ac:dyDescent="0.25">
      <c r="F577" s="11"/>
      <c r="H577" s="10"/>
      <c r="I577" s="28"/>
      <c r="AI577" s="11"/>
    </row>
    <row r="578" spans="6:35" s="23" customFormat="1" x14ac:dyDescent="0.25">
      <c r="F578" s="11"/>
      <c r="H578" s="10"/>
      <c r="I578" s="28"/>
      <c r="AI578" s="11"/>
    </row>
    <row r="579" spans="6:35" s="23" customFormat="1" x14ac:dyDescent="0.25">
      <c r="F579" s="11"/>
      <c r="H579" s="10"/>
      <c r="I579" s="28"/>
      <c r="AI579" s="11"/>
    </row>
    <row r="580" spans="6:35" s="23" customFormat="1" x14ac:dyDescent="0.25">
      <c r="F580" s="11"/>
      <c r="H580" s="10"/>
      <c r="I580" s="28"/>
      <c r="AI580" s="11"/>
    </row>
    <row r="581" spans="6:35" s="23" customFormat="1" x14ac:dyDescent="0.25">
      <c r="F581" s="11"/>
      <c r="H581" s="10"/>
      <c r="I581" s="28"/>
      <c r="AI581" s="11"/>
    </row>
    <row r="582" spans="6:35" s="23" customFormat="1" x14ac:dyDescent="0.25">
      <c r="F582" s="11"/>
      <c r="H582" s="10"/>
      <c r="I582" s="28"/>
      <c r="AI582" s="11"/>
    </row>
    <row r="583" spans="6:35" s="23" customFormat="1" x14ac:dyDescent="0.25">
      <c r="F583" s="11"/>
      <c r="H583" s="10"/>
      <c r="I583" s="28"/>
      <c r="AI583" s="11"/>
    </row>
    <row r="584" spans="6:35" s="23" customFormat="1" x14ac:dyDescent="0.25">
      <c r="F584" s="11"/>
      <c r="H584" s="10"/>
      <c r="I584" s="28"/>
      <c r="AI584" s="11"/>
    </row>
    <row r="585" spans="6:35" s="23" customFormat="1" x14ac:dyDescent="0.25">
      <c r="F585" s="11"/>
      <c r="H585" s="10"/>
      <c r="I585" s="28"/>
      <c r="AI585" s="11"/>
    </row>
    <row r="586" spans="6:35" s="23" customFormat="1" x14ac:dyDescent="0.25">
      <c r="F586" s="11"/>
      <c r="H586" s="10"/>
      <c r="I586" s="28"/>
      <c r="AI586" s="11"/>
    </row>
    <row r="587" spans="6:35" s="23" customFormat="1" x14ac:dyDescent="0.25">
      <c r="F587" s="11"/>
      <c r="H587" s="10"/>
      <c r="I587" s="28"/>
      <c r="AI587" s="11"/>
    </row>
    <row r="588" spans="6:35" s="23" customFormat="1" x14ac:dyDescent="0.25">
      <c r="F588" s="11"/>
      <c r="H588" s="10"/>
      <c r="I588" s="28"/>
      <c r="AI588" s="11"/>
    </row>
    <row r="589" spans="6:35" s="23" customFormat="1" x14ac:dyDescent="0.25">
      <c r="F589" s="11"/>
      <c r="H589" s="10"/>
      <c r="I589" s="28"/>
      <c r="AI589" s="11"/>
    </row>
    <row r="590" spans="6:35" s="23" customFormat="1" x14ac:dyDescent="0.25">
      <c r="F590" s="11"/>
      <c r="H590" s="10"/>
      <c r="I590" s="28"/>
      <c r="AI590" s="11"/>
    </row>
    <row r="591" spans="6:35" s="23" customFormat="1" x14ac:dyDescent="0.25">
      <c r="F591" s="11"/>
      <c r="H591" s="10"/>
      <c r="I591" s="28"/>
      <c r="AI591" s="11"/>
    </row>
    <row r="592" spans="6:35" s="23" customFormat="1" x14ac:dyDescent="0.25">
      <c r="F592" s="11"/>
      <c r="H592" s="10"/>
      <c r="I592" s="28"/>
      <c r="AI592" s="11"/>
    </row>
    <row r="593" spans="6:35" s="23" customFormat="1" x14ac:dyDescent="0.25">
      <c r="F593" s="11"/>
      <c r="H593" s="10"/>
      <c r="I593" s="28"/>
      <c r="AI593" s="11"/>
    </row>
    <row r="594" spans="6:35" s="23" customFormat="1" x14ac:dyDescent="0.25">
      <c r="F594" s="11"/>
      <c r="H594" s="10"/>
      <c r="I594" s="28"/>
      <c r="AI594" s="11"/>
    </row>
    <row r="595" spans="6:35" s="23" customFormat="1" x14ac:dyDescent="0.25">
      <c r="F595" s="11"/>
      <c r="H595" s="10"/>
      <c r="I595" s="28"/>
      <c r="AI595" s="11"/>
    </row>
    <row r="596" spans="6:35" s="23" customFormat="1" x14ac:dyDescent="0.25">
      <c r="F596" s="11"/>
      <c r="H596" s="10"/>
      <c r="I596" s="28"/>
      <c r="AI596" s="11"/>
    </row>
    <row r="597" spans="6:35" s="23" customFormat="1" x14ac:dyDescent="0.25">
      <c r="F597" s="11"/>
      <c r="H597" s="10"/>
      <c r="I597" s="28"/>
      <c r="AI597" s="11"/>
    </row>
    <row r="598" spans="6:35" s="23" customFormat="1" x14ac:dyDescent="0.25">
      <c r="F598" s="11"/>
      <c r="H598" s="10"/>
      <c r="I598" s="28"/>
      <c r="AI598" s="11"/>
    </row>
    <row r="599" spans="6:35" s="23" customFormat="1" x14ac:dyDescent="0.25">
      <c r="F599" s="11"/>
      <c r="H599" s="10"/>
      <c r="I599" s="28"/>
      <c r="AI599" s="11"/>
    </row>
    <row r="600" spans="6:35" s="23" customFormat="1" x14ac:dyDescent="0.25">
      <c r="F600" s="11"/>
      <c r="H600" s="10"/>
      <c r="I600" s="28"/>
      <c r="AI600" s="11"/>
    </row>
    <row r="601" spans="6:35" s="23" customFormat="1" x14ac:dyDescent="0.25">
      <c r="F601" s="11"/>
      <c r="H601" s="10"/>
      <c r="I601" s="28"/>
      <c r="AI601" s="11"/>
    </row>
    <row r="602" spans="6:35" s="23" customFormat="1" x14ac:dyDescent="0.25">
      <c r="F602" s="11"/>
      <c r="H602" s="10"/>
      <c r="I602" s="28"/>
      <c r="AI602" s="11"/>
    </row>
    <row r="603" spans="6:35" s="23" customFormat="1" x14ac:dyDescent="0.25">
      <c r="F603" s="11"/>
      <c r="H603" s="10"/>
      <c r="I603" s="28"/>
      <c r="AI603" s="11"/>
    </row>
    <row r="604" spans="6:35" s="23" customFormat="1" x14ac:dyDescent="0.25">
      <c r="F604" s="11"/>
      <c r="H604" s="10"/>
      <c r="I604" s="28"/>
      <c r="AI604" s="11"/>
    </row>
    <row r="605" spans="6:35" s="23" customFormat="1" x14ac:dyDescent="0.25">
      <c r="F605" s="11"/>
      <c r="H605" s="10"/>
      <c r="I605" s="28"/>
      <c r="AI605" s="11"/>
    </row>
    <row r="606" spans="6:35" s="23" customFormat="1" x14ac:dyDescent="0.25">
      <c r="F606" s="11"/>
      <c r="H606" s="10"/>
      <c r="I606" s="28"/>
      <c r="AI606" s="11"/>
    </row>
    <row r="607" spans="6:35" s="23" customFormat="1" x14ac:dyDescent="0.25">
      <c r="F607" s="11"/>
      <c r="H607" s="10"/>
      <c r="I607" s="28"/>
      <c r="AI607" s="11"/>
    </row>
    <row r="608" spans="6:35" s="23" customFormat="1" x14ac:dyDescent="0.25">
      <c r="F608" s="11"/>
      <c r="H608" s="10"/>
      <c r="I608" s="28"/>
      <c r="AI608" s="11"/>
    </row>
    <row r="609" spans="6:35" s="23" customFormat="1" x14ac:dyDescent="0.25">
      <c r="F609" s="11"/>
      <c r="H609" s="10"/>
      <c r="I609" s="28"/>
      <c r="AI609" s="11"/>
    </row>
    <row r="610" spans="6:35" s="23" customFormat="1" x14ac:dyDescent="0.25">
      <c r="F610" s="11"/>
      <c r="H610" s="10"/>
      <c r="I610" s="28"/>
      <c r="AI610" s="11"/>
    </row>
    <row r="611" spans="6:35" s="23" customFormat="1" x14ac:dyDescent="0.25">
      <c r="F611" s="11"/>
      <c r="H611" s="10"/>
      <c r="I611" s="28"/>
      <c r="AI611" s="11"/>
    </row>
    <row r="612" spans="6:35" s="23" customFormat="1" x14ac:dyDescent="0.25">
      <c r="F612" s="11"/>
      <c r="H612" s="10"/>
      <c r="I612" s="28"/>
      <c r="AI612" s="11"/>
    </row>
    <row r="613" spans="6:35" s="23" customFormat="1" x14ac:dyDescent="0.25">
      <c r="F613" s="11"/>
      <c r="H613" s="10"/>
      <c r="I613" s="28"/>
      <c r="AI613" s="11"/>
    </row>
    <row r="614" spans="6:35" s="23" customFormat="1" x14ac:dyDescent="0.25">
      <c r="F614" s="11"/>
      <c r="H614" s="10"/>
      <c r="I614" s="28"/>
      <c r="AI614" s="11"/>
    </row>
    <row r="615" spans="6:35" s="23" customFormat="1" x14ac:dyDescent="0.25">
      <c r="F615" s="11"/>
      <c r="H615" s="10"/>
      <c r="I615" s="28"/>
      <c r="AI615" s="11"/>
    </row>
    <row r="616" spans="6:35" s="23" customFormat="1" x14ac:dyDescent="0.25">
      <c r="F616" s="11"/>
      <c r="H616" s="10"/>
      <c r="I616" s="28"/>
      <c r="AI616" s="11"/>
    </row>
    <row r="617" spans="6:35" s="23" customFormat="1" x14ac:dyDescent="0.25">
      <c r="F617" s="11"/>
      <c r="H617" s="10"/>
      <c r="I617" s="28"/>
      <c r="AI617" s="11"/>
    </row>
    <row r="618" spans="6:35" s="23" customFormat="1" x14ac:dyDescent="0.25">
      <c r="F618" s="11"/>
      <c r="H618" s="10"/>
      <c r="I618" s="28"/>
      <c r="AI618" s="11"/>
    </row>
    <row r="619" spans="6:35" s="23" customFormat="1" x14ac:dyDescent="0.25">
      <c r="F619" s="11"/>
      <c r="H619" s="10"/>
      <c r="I619" s="28"/>
      <c r="AI619" s="11"/>
    </row>
    <row r="620" spans="6:35" s="23" customFormat="1" x14ac:dyDescent="0.25">
      <c r="F620" s="11"/>
      <c r="H620" s="10"/>
      <c r="I620" s="28"/>
      <c r="AI620" s="11"/>
    </row>
    <row r="621" spans="6:35" s="23" customFormat="1" x14ac:dyDescent="0.25">
      <c r="F621" s="11"/>
      <c r="H621" s="10"/>
      <c r="I621" s="28"/>
      <c r="AI621" s="11"/>
    </row>
    <row r="622" spans="6:35" s="23" customFormat="1" x14ac:dyDescent="0.25">
      <c r="F622" s="11"/>
      <c r="H622" s="10"/>
      <c r="I622" s="28"/>
      <c r="AI622" s="11"/>
    </row>
    <row r="623" spans="6:35" s="23" customFormat="1" x14ac:dyDescent="0.25">
      <c r="F623" s="11"/>
      <c r="H623" s="10"/>
      <c r="I623" s="28"/>
      <c r="AI623" s="11"/>
    </row>
    <row r="624" spans="6:35" s="23" customFormat="1" x14ac:dyDescent="0.25">
      <c r="F624" s="11"/>
      <c r="H624" s="10"/>
      <c r="I624" s="28"/>
      <c r="AI624" s="11"/>
    </row>
    <row r="625" spans="6:35" s="23" customFormat="1" x14ac:dyDescent="0.25">
      <c r="F625" s="11"/>
      <c r="H625" s="10"/>
      <c r="I625" s="28"/>
      <c r="AI625" s="11"/>
    </row>
    <row r="626" spans="6:35" s="23" customFormat="1" x14ac:dyDescent="0.25">
      <c r="F626" s="11"/>
      <c r="H626" s="10"/>
      <c r="I626" s="28"/>
      <c r="AI626" s="11"/>
    </row>
    <row r="627" spans="6:35" s="23" customFormat="1" x14ac:dyDescent="0.25">
      <c r="F627" s="11"/>
      <c r="H627" s="10"/>
      <c r="I627" s="28"/>
      <c r="AI627" s="11"/>
    </row>
    <row r="628" spans="6:35" s="23" customFormat="1" x14ac:dyDescent="0.25">
      <c r="F628" s="11"/>
      <c r="H628" s="10"/>
      <c r="I628" s="28"/>
      <c r="AI628" s="11"/>
    </row>
    <row r="629" spans="6:35" s="23" customFormat="1" x14ac:dyDescent="0.25">
      <c r="F629" s="11"/>
      <c r="H629" s="10"/>
      <c r="I629" s="28"/>
      <c r="AI629" s="11"/>
    </row>
    <row r="630" spans="6:35" s="23" customFormat="1" x14ac:dyDescent="0.25">
      <c r="F630" s="11"/>
      <c r="H630" s="10"/>
      <c r="I630" s="28"/>
      <c r="AI630" s="11"/>
    </row>
    <row r="631" spans="6:35" s="23" customFormat="1" x14ac:dyDescent="0.25">
      <c r="F631" s="11"/>
      <c r="H631" s="10"/>
      <c r="I631" s="28"/>
      <c r="AI631" s="11"/>
    </row>
    <row r="632" spans="6:35" s="23" customFormat="1" x14ac:dyDescent="0.25">
      <c r="F632" s="11"/>
      <c r="H632" s="10"/>
      <c r="I632" s="28"/>
      <c r="AI632" s="11"/>
    </row>
    <row r="633" spans="6:35" s="23" customFormat="1" x14ac:dyDescent="0.25">
      <c r="F633" s="11"/>
      <c r="H633" s="10"/>
      <c r="I633" s="28"/>
      <c r="AI633" s="11"/>
    </row>
    <row r="634" spans="6:35" s="23" customFormat="1" x14ac:dyDescent="0.25">
      <c r="F634" s="11"/>
      <c r="H634" s="10"/>
      <c r="I634" s="28"/>
      <c r="AI634" s="11"/>
    </row>
    <row r="635" spans="6:35" s="23" customFormat="1" x14ac:dyDescent="0.25">
      <c r="F635" s="11"/>
      <c r="H635" s="10"/>
      <c r="I635" s="28"/>
      <c r="AI635" s="11"/>
    </row>
    <row r="636" spans="6:35" s="23" customFormat="1" x14ac:dyDescent="0.25">
      <c r="F636" s="11"/>
      <c r="H636" s="10"/>
      <c r="I636" s="28"/>
      <c r="AI636" s="11"/>
    </row>
    <row r="637" spans="6:35" s="23" customFormat="1" x14ac:dyDescent="0.25">
      <c r="F637" s="11"/>
      <c r="H637" s="10"/>
      <c r="I637" s="28"/>
      <c r="AI637" s="11"/>
    </row>
    <row r="638" spans="6:35" s="23" customFormat="1" x14ac:dyDescent="0.25">
      <c r="F638" s="11"/>
      <c r="H638" s="10"/>
      <c r="I638" s="28"/>
      <c r="AI638" s="11"/>
    </row>
    <row r="639" spans="6:35" s="23" customFormat="1" x14ac:dyDescent="0.25">
      <c r="F639" s="11"/>
      <c r="H639" s="10"/>
      <c r="I639" s="28"/>
      <c r="AI639" s="11"/>
    </row>
    <row r="640" spans="6:35" s="23" customFormat="1" x14ac:dyDescent="0.25">
      <c r="F640" s="11"/>
      <c r="H640" s="10"/>
      <c r="I640" s="28"/>
      <c r="AI640" s="11"/>
    </row>
    <row r="641" spans="6:35" s="23" customFormat="1" x14ac:dyDescent="0.25">
      <c r="F641" s="11"/>
      <c r="H641" s="10"/>
      <c r="I641" s="28"/>
      <c r="AI641" s="11"/>
    </row>
    <row r="642" spans="6:35" s="23" customFormat="1" x14ac:dyDescent="0.25">
      <c r="F642" s="11"/>
      <c r="H642" s="10"/>
      <c r="I642" s="28"/>
      <c r="AI642" s="11"/>
    </row>
    <row r="643" spans="6:35" s="23" customFormat="1" x14ac:dyDescent="0.25">
      <c r="F643" s="11"/>
      <c r="H643" s="10"/>
      <c r="I643" s="28"/>
      <c r="AI643" s="11"/>
    </row>
    <row r="644" spans="6:35" s="23" customFormat="1" x14ac:dyDescent="0.25">
      <c r="F644" s="11"/>
      <c r="H644" s="10"/>
      <c r="I644" s="28"/>
      <c r="AI644" s="11"/>
    </row>
    <row r="645" spans="6:35" s="23" customFormat="1" x14ac:dyDescent="0.25">
      <c r="F645" s="11"/>
      <c r="H645" s="10"/>
      <c r="I645" s="28"/>
      <c r="AI645" s="11"/>
    </row>
    <row r="646" spans="6:35" s="23" customFormat="1" x14ac:dyDescent="0.25">
      <c r="F646" s="11"/>
      <c r="H646" s="10"/>
      <c r="I646" s="28"/>
      <c r="AI646" s="11"/>
    </row>
    <row r="647" spans="6:35" s="23" customFormat="1" x14ac:dyDescent="0.25">
      <c r="F647" s="11"/>
      <c r="H647" s="10"/>
      <c r="I647" s="28"/>
      <c r="AI647" s="11"/>
    </row>
    <row r="648" spans="6:35" s="23" customFormat="1" x14ac:dyDescent="0.25">
      <c r="F648" s="11"/>
      <c r="H648" s="10"/>
      <c r="I648" s="28"/>
      <c r="AI648" s="11"/>
    </row>
    <row r="649" spans="6:35" s="23" customFormat="1" x14ac:dyDescent="0.25">
      <c r="F649" s="11"/>
      <c r="H649" s="10"/>
      <c r="I649" s="28"/>
      <c r="AI649" s="11"/>
    </row>
    <row r="650" spans="6:35" s="23" customFormat="1" x14ac:dyDescent="0.25">
      <c r="F650" s="11"/>
      <c r="H650" s="10"/>
      <c r="I650" s="28"/>
      <c r="AI650" s="11"/>
    </row>
    <row r="651" spans="6:35" s="23" customFormat="1" x14ac:dyDescent="0.25">
      <c r="F651" s="11"/>
      <c r="H651" s="10"/>
      <c r="I651" s="28"/>
      <c r="AI651" s="11"/>
    </row>
    <row r="652" spans="6:35" s="23" customFormat="1" x14ac:dyDescent="0.25">
      <c r="F652" s="11"/>
      <c r="H652" s="10"/>
      <c r="I652" s="28"/>
      <c r="AI652" s="11"/>
    </row>
    <row r="653" spans="6:35" s="23" customFormat="1" x14ac:dyDescent="0.25">
      <c r="F653" s="11"/>
      <c r="H653" s="10"/>
      <c r="I653" s="28"/>
      <c r="AI653" s="11"/>
    </row>
    <row r="654" spans="6:35" s="23" customFormat="1" x14ac:dyDescent="0.25">
      <c r="F654" s="11"/>
      <c r="H654" s="10"/>
      <c r="I654" s="28"/>
      <c r="AI654" s="11"/>
    </row>
    <row r="655" spans="6:35" s="23" customFormat="1" x14ac:dyDescent="0.25">
      <c r="F655" s="11"/>
      <c r="H655" s="10"/>
      <c r="I655" s="28"/>
      <c r="AI655" s="11"/>
    </row>
    <row r="656" spans="6:35" s="23" customFormat="1" x14ac:dyDescent="0.25">
      <c r="F656" s="11"/>
      <c r="H656" s="10"/>
      <c r="I656" s="28"/>
      <c r="AI656" s="11"/>
    </row>
    <row r="657" spans="6:35" s="23" customFormat="1" x14ac:dyDescent="0.25">
      <c r="F657" s="11"/>
      <c r="H657" s="10"/>
      <c r="I657" s="28"/>
      <c r="AI657" s="11"/>
    </row>
    <row r="658" spans="6:35" s="23" customFormat="1" x14ac:dyDescent="0.25">
      <c r="F658" s="11"/>
      <c r="H658" s="10"/>
      <c r="I658" s="28"/>
      <c r="AI658" s="11"/>
    </row>
    <row r="659" spans="6:35" s="23" customFormat="1" x14ac:dyDescent="0.25">
      <c r="F659" s="11"/>
      <c r="H659" s="10"/>
      <c r="I659" s="28"/>
      <c r="AI659" s="11"/>
    </row>
    <row r="660" spans="6:35" s="23" customFormat="1" x14ac:dyDescent="0.25">
      <c r="F660" s="11"/>
      <c r="H660" s="10"/>
      <c r="I660" s="28"/>
      <c r="AI660" s="11"/>
    </row>
    <row r="661" spans="6:35" s="23" customFormat="1" x14ac:dyDescent="0.25">
      <c r="F661" s="11"/>
      <c r="H661" s="10"/>
      <c r="I661" s="28"/>
      <c r="AI661" s="11"/>
    </row>
    <row r="662" spans="6:35" s="23" customFormat="1" x14ac:dyDescent="0.25">
      <c r="F662" s="11"/>
      <c r="H662" s="10"/>
      <c r="I662" s="28"/>
      <c r="AI662" s="11"/>
    </row>
    <row r="663" spans="6:35" s="23" customFormat="1" x14ac:dyDescent="0.25">
      <c r="F663" s="11"/>
      <c r="H663" s="10"/>
      <c r="I663" s="28"/>
      <c r="AI663" s="11"/>
    </row>
    <row r="664" spans="6:35" s="23" customFormat="1" x14ac:dyDescent="0.25">
      <c r="F664" s="11"/>
      <c r="H664" s="10"/>
      <c r="I664" s="28"/>
      <c r="AI664" s="11"/>
    </row>
    <row r="665" spans="6:35" s="23" customFormat="1" x14ac:dyDescent="0.25">
      <c r="F665" s="11"/>
      <c r="H665" s="10"/>
      <c r="I665" s="28"/>
      <c r="AI665" s="11"/>
    </row>
    <row r="666" spans="6:35" s="23" customFormat="1" x14ac:dyDescent="0.25">
      <c r="F666" s="11"/>
      <c r="H666" s="10"/>
      <c r="I666" s="28"/>
      <c r="AI666" s="11"/>
    </row>
    <row r="667" spans="6:35" s="23" customFormat="1" x14ac:dyDescent="0.25">
      <c r="F667" s="11"/>
      <c r="H667" s="10"/>
      <c r="I667" s="28"/>
      <c r="AI667" s="11"/>
    </row>
    <row r="668" spans="6:35" s="23" customFormat="1" x14ac:dyDescent="0.25">
      <c r="F668" s="11"/>
      <c r="H668" s="10"/>
      <c r="I668" s="28"/>
      <c r="AI668" s="11"/>
    </row>
    <row r="669" spans="6:35" s="23" customFormat="1" x14ac:dyDescent="0.25">
      <c r="F669" s="11"/>
      <c r="H669" s="10"/>
      <c r="I669" s="28"/>
      <c r="AI669" s="11"/>
    </row>
    <row r="670" spans="6:35" s="23" customFormat="1" x14ac:dyDescent="0.25">
      <c r="F670" s="11"/>
      <c r="H670" s="10"/>
      <c r="I670" s="28"/>
      <c r="AI670" s="11"/>
    </row>
    <row r="671" spans="6:35" s="23" customFormat="1" x14ac:dyDescent="0.25">
      <c r="F671" s="11"/>
      <c r="H671" s="10"/>
      <c r="I671" s="28"/>
      <c r="AI671" s="11"/>
    </row>
    <row r="672" spans="6:35" s="23" customFormat="1" x14ac:dyDescent="0.25">
      <c r="F672" s="11"/>
      <c r="H672" s="10"/>
      <c r="I672" s="28"/>
      <c r="AI672" s="11"/>
    </row>
    <row r="673" spans="6:35" s="23" customFormat="1" x14ac:dyDescent="0.25">
      <c r="F673" s="11"/>
      <c r="H673" s="10"/>
      <c r="I673" s="28"/>
      <c r="AI673" s="11"/>
    </row>
    <row r="674" spans="6:35" s="23" customFormat="1" x14ac:dyDescent="0.25">
      <c r="F674" s="11"/>
      <c r="H674" s="10"/>
      <c r="I674" s="28"/>
      <c r="AI674" s="11"/>
    </row>
    <row r="675" spans="6:35" s="23" customFormat="1" x14ac:dyDescent="0.25">
      <c r="F675" s="11"/>
      <c r="H675" s="10"/>
      <c r="I675" s="28"/>
      <c r="AI675" s="11"/>
    </row>
    <row r="676" spans="6:35" s="23" customFormat="1" x14ac:dyDescent="0.25">
      <c r="F676" s="11"/>
      <c r="H676" s="10"/>
      <c r="I676" s="28"/>
      <c r="AI676" s="11"/>
    </row>
    <row r="677" spans="6:35" s="23" customFormat="1" x14ac:dyDescent="0.25">
      <c r="F677" s="11"/>
      <c r="H677" s="10"/>
      <c r="I677" s="28"/>
      <c r="AI677" s="11"/>
    </row>
    <row r="678" spans="6:35" s="23" customFormat="1" x14ac:dyDescent="0.25">
      <c r="F678" s="11"/>
      <c r="H678" s="10"/>
      <c r="I678" s="28"/>
      <c r="AI678" s="11"/>
    </row>
    <row r="679" spans="6:35" s="23" customFormat="1" x14ac:dyDescent="0.25">
      <c r="F679" s="11"/>
      <c r="H679" s="10"/>
      <c r="I679" s="28"/>
      <c r="AI679" s="11"/>
    </row>
    <row r="680" spans="6:35" s="23" customFormat="1" x14ac:dyDescent="0.25">
      <c r="F680" s="11"/>
      <c r="H680" s="10"/>
      <c r="I680" s="28"/>
      <c r="AI680" s="11"/>
    </row>
    <row r="681" spans="6:35" s="23" customFormat="1" x14ac:dyDescent="0.25">
      <c r="F681" s="11"/>
      <c r="H681" s="10"/>
      <c r="I681" s="28"/>
      <c r="AI681" s="11"/>
    </row>
    <row r="682" spans="6:35" s="23" customFormat="1" x14ac:dyDescent="0.25">
      <c r="F682" s="11"/>
      <c r="H682" s="10"/>
      <c r="I682" s="28"/>
      <c r="AI682" s="11"/>
    </row>
    <row r="683" spans="6:35" s="23" customFormat="1" x14ac:dyDescent="0.25">
      <c r="F683" s="11"/>
      <c r="H683" s="10"/>
      <c r="I683" s="28"/>
      <c r="AI683" s="11"/>
    </row>
    <row r="684" spans="6:35" s="23" customFormat="1" x14ac:dyDescent="0.25">
      <c r="F684" s="11"/>
      <c r="H684" s="10"/>
      <c r="I684" s="28"/>
      <c r="AI684" s="11"/>
    </row>
    <row r="685" spans="6:35" s="23" customFormat="1" x14ac:dyDescent="0.25">
      <c r="F685" s="11"/>
      <c r="H685" s="10"/>
      <c r="I685" s="28"/>
      <c r="AI685" s="11"/>
    </row>
    <row r="686" spans="6:35" s="23" customFormat="1" x14ac:dyDescent="0.25">
      <c r="F686" s="11"/>
      <c r="H686" s="10"/>
      <c r="I686" s="28"/>
      <c r="AI686" s="11"/>
    </row>
    <row r="687" spans="6:35" s="23" customFormat="1" x14ac:dyDescent="0.25">
      <c r="F687" s="11"/>
      <c r="H687" s="10"/>
      <c r="I687" s="28"/>
      <c r="AI687" s="11"/>
    </row>
    <row r="688" spans="6:35" s="23" customFormat="1" x14ac:dyDescent="0.25">
      <c r="F688" s="11"/>
      <c r="H688" s="10"/>
      <c r="I688" s="28"/>
      <c r="AI688" s="11"/>
    </row>
    <row r="689" spans="6:35" s="23" customFormat="1" x14ac:dyDescent="0.25">
      <c r="F689" s="11"/>
      <c r="H689" s="10"/>
      <c r="I689" s="28"/>
      <c r="AI689" s="11"/>
    </row>
    <row r="690" spans="6:35" s="23" customFormat="1" x14ac:dyDescent="0.25">
      <c r="F690" s="11"/>
      <c r="H690" s="10"/>
      <c r="I690" s="28"/>
      <c r="AI690" s="11"/>
    </row>
    <row r="691" spans="6:35" s="23" customFormat="1" x14ac:dyDescent="0.25">
      <c r="F691" s="11"/>
      <c r="H691" s="10"/>
      <c r="I691" s="28"/>
      <c r="AI691" s="11"/>
    </row>
    <row r="692" spans="6:35" s="23" customFormat="1" x14ac:dyDescent="0.25">
      <c r="F692" s="11"/>
      <c r="H692" s="10"/>
      <c r="I692" s="28"/>
      <c r="AI692" s="11"/>
    </row>
    <row r="693" spans="6:35" s="23" customFormat="1" x14ac:dyDescent="0.25">
      <c r="F693" s="11"/>
      <c r="H693" s="10"/>
      <c r="I693" s="28"/>
      <c r="AI693" s="11"/>
    </row>
    <row r="694" spans="6:35" s="23" customFormat="1" x14ac:dyDescent="0.25">
      <c r="F694" s="11"/>
      <c r="H694" s="10"/>
      <c r="I694" s="28"/>
      <c r="AI694" s="11"/>
    </row>
    <row r="695" spans="6:35" s="23" customFormat="1" x14ac:dyDescent="0.25">
      <c r="F695" s="11"/>
      <c r="H695" s="10"/>
      <c r="I695" s="28"/>
      <c r="AI695" s="11"/>
    </row>
    <row r="696" spans="6:35" s="23" customFormat="1" x14ac:dyDescent="0.25">
      <c r="F696" s="11"/>
      <c r="H696" s="10"/>
      <c r="I696" s="28"/>
      <c r="AI696" s="11"/>
    </row>
    <row r="697" spans="6:35" s="23" customFormat="1" x14ac:dyDescent="0.25">
      <c r="F697" s="11"/>
      <c r="H697" s="10"/>
      <c r="I697" s="28"/>
      <c r="AI697" s="11"/>
    </row>
    <row r="698" spans="6:35" s="23" customFormat="1" x14ac:dyDescent="0.25">
      <c r="F698" s="11"/>
      <c r="H698" s="10"/>
      <c r="I698" s="28"/>
      <c r="AI698" s="11"/>
    </row>
    <row r="699" spans="6:35" s="23" customFormat="1" x14ac:dyDescent="0.25">
      <c r="F699" s="11"/>
      <c r="H699" s="10"/>
      <c r="I699" s="28"/>
      <c r="AI699" s="11"/>
    </row>
    <row r="700" spans="6:35" s="23" customFormat="1" x14ac:dyDescent="0.25">
      <c r="F700" s="11"/>
      <c r="H700" s="10"/>
      <c r="I700" s="28"/>
      <c r="AI700" s="11"/>
    </row>
    <row r="701" spans="6:35" s="23" customFormat="1" x14ac:dyDescent="0.25">
      <c r="F701" s="11"/>
      <c r="H701" s="10"/>
      <c r="I701" s="28"/>
      <c r="AI701" s="11"/>
    </row>
    <row r="702" spans="6:35" s="23" customFormat="1" x14ac:dyDescent="0.25">
      <c r="F702" s="11"/>
      <c r="H702" s="10"/>
      <c r="I702" s="28"/>
      <c r="AI702" s="11"/>
    </row>
    <row r="703" spans="6:35" s="23" customFormat="1" x14ac:dyDescent="0.25">
      <c r="F703" s="11"/>
      <c r="H703" s="10"/>
      <c r="I703" s="28"/>
      <c r="AI703" s="11"/>
    </row>
    <row r="704" spans="6:35" s="23" customFormat="1" x14ac:dyDescent="0.25">
      <c r="F704" s="11"/>
      <c r="H704" s="10"/>
      <c r="I704" s="28"/>
      <c r="AI704" s="11"/>
    </row>
    <row r="705" spans="6:35" s="23" customFormat="1" x14ac:dyDescent="0.25">
      <c r="F705" s="11"/>
      <c r="H705" s="10"/>
      <c r="I705" s="28"/>
      <c r="AI705" s="11"/>
    </row>
    <row r="706" spans="6:35" s="23" customFormat="1" x14ac:dyDescent="0.25">
      <c r="F706" s="11"/>
      <c r="H706" s="10"/>
      <c r="I706" s="28"/>
      <c r="AI706" s="11"/>
    </row>
    <row r="707" spans="6:35" s="23" customFormat="1" x14ac:dyDescent="0.25">
      <c r="F707" s="11"/>
      <c r="H707" s="10"/>
      <c r="I707" s="28"/>
      <c r="AI707" s="11"/>
    </row>
    <row r="708" spans="6:35" s="23" customFormat="1" x14ac:dyDescent="0.25">
      <c r="F708" s="11"/>
      <c r="H708" s="10"/>
      <c r="I708" s="28"/>
      <c r="AI708" s="11"/>
    </row>
    <row r="709" spans="6:35" s="23" customFormat="1" x14ac:dyDescent="0.25">
      <c r="F709" s="11"/>
      <c r="H709" s="10"/>
      <c r="I709" s="28"/>
      <c r="AI709" s="11"/>
    </row>
    <row r="710" spans="6:35" s="23" customFormat="1" x14ac:dyDescent="0.25">
      <c r="F710" s="11"/>
      <c r="H710" s="10"/>
      <c r="I710" s="28"/>
      <c r="AI710" s="11"/>
    </row>
    <row r="711" spans="6:35" s="23" customFormat="1" x14ac:dyDescent="0.25">
      <c r="F711" s="11"/>
      <c r="H711" s="10"/>
      <c r="I711" s="28"/>
      <c r="AI711" s="11"/>
    </row>
    <row r="712" spans="6:35" s="23" customFormat="1" x14ac:dyDescent="0.25">
      <c r="F712" s="11"/>
      <c r="H712" s="10"/>
      <c r="I712" s="28"/>
      <c r="AI712" s="11"/>
    </row>
    <row r="713" spans="6:35" s="23" customFormat="1" x14ac:dyDescent="0.25">
      <c r="F713" s="11"/>
      <c r="H713" s="10"/>
      <c r="I713" s="28"/>
      <c r="AI713" s="11"/>
    </row>
    <row r="714" spans="6:35" s="23" customFormat="1" x14ac:dyDescent="0.25">
      <c r="F714" s="11"/>
      <c r="H714" s="10"/>
      <c r="I714" s="28"/>
      <c r="AI714" s="11"/>
    </row>
    <row r="715" spans="6:35" s="23" customFormat="1" x14ac:dyDescent="0.25">
      <c r="F715" s="11"/>
      <c r="H715" s="10"/>
      <c r="I715" s="28"/>
      <c r="AI715" s="11"/>
    </row>
    <row r="716" spans="6:35" s="23" customFormat="1" x14ac:dyDescent="0.25">
      <c r="F716" s="11"/>
      <c r="H716" s="10"/>
      <c r="I716" s="28"/>
      <c r="AI716" s="11"/>
    </row>
    <row r="717" spans="6:35" s="23" customFormat="1" x14ac:dyDescent="0.25">
      <c r="F717" s="11"/>
      <c r="H717" s="10"/>
      <c r="I717" s="28"/>
      <c r="AI717" s="11"/>
    </row>
    <row r="718" spans="6:35" s="23" customFormat="1" x14ac:dyDescent="0.25">
      <c r="F718" s="11"/>
      <c r="H718" s="10"/>
      <c r="I718" s="28"/>
      <c r="AI718" s="11"/>
    </row>
    <row r="719" spans="6:35" s="23" customFormat="1" x14ac:dyDescent="0.25">
      <c r="F719" s="11"/>
      <c r="H719" s="10"/>
      <c r="I719" s="28"/>
      <c r="AI719" s="11"/>
    </row>
    <row r="720" spans="6:35" s="23" customFormat="1" x14ac:dyDescent="0.25">
      <c r="F720" s="11"/>
      <c r="H720" s="10"/>
      <c r="I720" s="28"/>
      <c r="AI720" s="11"/>
    </row>
    <row r="721" spans="6:35" s="23" customFormat="1" x14ac:dyDescent="0.25">
      <c r="F721" s="11"/>
      <c r="H721" s="10"/>
      <c r="I721" s="28"/>
      <c r="AI721" s="11"/>
    </row>
    <row r="722" spans="6:35" s="23" customFormat="1" x14ac:dyDescent="0.25">
      <c r="F722" s="11"/>
      <c r="H722" s="10"/>
      <c r="I722" s="28"/>
      <c r="AI722" s="11"/>
    </row>
    <row r="723" spans="6:35" s="23" customFormat="1" x14ac:dyDescent="0.25">
      <c r="F723" s="11"/>
      <c r="H723" s="10"/>
      <c r="I723" s="28"/>
      <c r="AI723" s="11"/>
    </row>
    <row r="724" spans="6:35" s="23" customFormat="1" x14ac:dyDescent="0.25">
      <c r="F724" s="11"/>
      <c r="H724" s="10"/>
      <c r="I724" s="28"/>
      <c r="AI724" s="11"/>
    </row>
    <row r="725" spans="6:35" s="23" customFormat="1" x14ac:dyDescent="0.25">
      <c r="F725" s="11"/>
      <c r="H725" s="10"/>
      <c r="I725" s="28"/>
      <c r="AI725" s="11"/>
    </row>
    <row r="726" spans="6:35" s="23" customFormat="1" x14ac:dyDescent="0.25">
      <c r="F726" s="11"/>
      <c r="H726" s="10"/>
      <c r="I726" s="28"/>
      <c r="AI726" s="11"/>
    </row>
    <row r="727" spans="6:35" s="23" customFormat="1" x14ac:dyDescent="0.25">
      <c r="F727" s="11"/>
      <c r="H727" s="10"/>
      <c r="I727" s="28"/>
      <c r="AI727" s="11"/>
    </row>
    <row r="728" spans="6:35" s="23" customFormat="1" x14ac:dyDescent="0.25">
      <c r="F728" s="11"/>
      <c r="H728" s="10"/>
      <c r="I728" s="28"/>
      <c r="AI728" s="11"/>
    </row>
    <row r="729" spans="6:35" s="23" customFormat="1" x14ac:dyDescent="0.25">
      <c r="F729" s="11"/>
      <c r="H729" s="10"/>
      <c r="I729" s="28"/>
      <c r="AI729" s="11"/>
    </row>
    <row r="730" spans="6:35" s="23" customFormat="1" x14ac:dyDescent="0.25">
      <c r="F730" s="11"/>
      <c r="H730" s="10"/>
      <c r="I730" s="28"/>
      <c r="AI730" s="11"/>
    </row>
    <row r="731" spans="6:35" s="23" customFormat="1" x14ac:dyDescent="0.25">
      <c r="F731" s="11"/>
      <c r="H731" s="10"/>
      <c r="I731" s="28"/>
      <c r="AI731" s="11"/>
    </row>
    <row r="732" spans="6:35" s="23" customFormat="1" x14ac:dyDescent="0.25">
      <c r="F732" s="11"/>
      <c r="H732" s="10"/>
      <c r="I732" s="28"/>
      <c r="AI732" s="11"/>
    </row>
    <row r="733" spans="6:35" s="23" customFormat="1" x14ac:dyDescent="0.25">
      <c r="F733" s="11"/>
      <c r="H733" s="10"/>
      <c r="I733" s="28"/>
      <c r="AI733" s="11"/>
    </row>
    <row r="734" spans="6:35" s="23" customFormat="1" x14ac:dyDescent="0.25">
      <c r="F734" s="11"/>
      <c r="H734" s="10"/>
      <c r="I734" s="28"/>
      <c r="AI734" s="11"/>
    </row>
    <row r="735" spans="6:35" s="23" customFormat="1" x14ac:dyDescent="0.25">
      <c r="F735" s="11"/>
      <c r="H735" s="10"/>
      <c r="I735" s="28"/>
      <c r="AI735" s="11"/>
    </row>
    <row r="736" spans="6:35" s="23" customFormat="1" x14ac:dyDescent="0.25">
      <c r="F736" s="11"/>
      <c r="H736" s="10"/>
      <c r="I736" s="28"/>
      <c r="AI736" s="11"/>
    </row>
    <row r="737" spans="6:35" s="23" customFormat="1" x14ac:dyDescent="0.25">
      <c r="F737" s="11"/>
      <c r="H737" s="10"/>
      <c r="I737" s="28"/>
      <c r="AI737" s="11"/>
    </row>
    <row r="738" spans="6:35" s="23" customFormat="1" x14ac:dyDescent="0.25">
      <c r="F738" s="11"/>
      <c r="H738" s="10"/>
      <c r="I738" s="28"/>
      <c r="AI738" s="11"/>
    </row>
    <row r="739" spans="6:35" s="23" customFormat="1" x14ac:dyDescent="0.25">
      <c r="F739" s="11"/>
      <c r="H739" s="10"/>
      <c r="I739" s="28"/>
      <c r="AI739" s="11"/>
    </row>
    <row r="740" spans="6:35" s="23" customFormat="1" x14ac:dyDescent="0.25">
      <c r="F740" s="11"/>
      <c r="H740" s="10"/>
      <c r="I740" s="28"/>
      <c r="AI740" s="11"/>
    </row>
    <row r="741" spans="6:35" s="23" customFormat="1" x14ac:dyDescent="0.25">
      <c r="F741" s="11"/>
      <c r="H741" s="10"/>
      <c r="I741" s="28"/>
      <c r="AI741" s="11"/>
    </row>
    <row r="742" spans="6:35" s="23" customFormat="1" x14ac:dyDescent="0.25">
      <c r="F742" s="11"/>
      <c r="H742" s="10"/>
      <c r="I742" s="28"/>
      <c r="AI742" s="11"/>
    </row>
    <row r="743" spans="6:35" s="23" customFormat="1" x14ac:dyDescent="0.25">
      <c r="F743" s="11"/>
      <c r="H743" s="10"/>
      <c r="I743" s="28"/>
      <c r="AI743" s="11"/>
    </row>
    <row r="744" spans="6:35" s="23" customFormat="1" x14ac:dyDescent="0.25">
      <c r="F744" s="11"/>
      <c r="H744" s="10"/>
      <c r="I744" s="28"/>
      <c r="AI744" s="11"/>
    </row>
    <row r="745" spans="6:35" s="23" customFormat="1" x14ac:dyDescent="0.25">
      <c r="F745" s="11"/>
      <c r="H745" s="10"/>
      <c r="I745" s="28"/>
      <c r="AI745" s="11"/>
    </row>
    <row r="746" spans="6:35" s="23" customFormat="1" x14ac:dyDescent="0.25">
      <c r="F746" s="11"/>
      <c r="H746" s="10"/>
      <c r="I746" s="28"/>
      <c r="AI746" s="11"/>
    </row>
    <row r="747" spans="6:35" s="23" customFormat="1" x14ac:dyDescent="0.25">
      <c r="F747" s="11"/>
      <c r="H747" s="10"/>
      <c r="I747" s="28"/>
      <c r="AI747" s="11"/>
    </row>
    <row r="748" spans="6:35" s="23" customFormat="1" x14ac:dyDescent="0.25">
      <c r="F748" s="11"/>
      <c r="H748" s="10"/>
      <c r="I748" s="28"/>
      <c r="AI748" s="11"/>
    </row>
    <row r="749" spans="6:35" s="23" customFormat="1" x14ac:dyDescent="0.25">
      <c r="F749" s="11"/>
      <c r="H749" s="10"/>
      <c r="I749" s="28"/>
      <c r="AI749" s="11"/>
    </row>
    <row r="750" spans="6:35" s="23" customFormat="1" x14ac:dyDescent="0.25">
      <c r="F750" s="11"/>
      <c r="H750" s="10"/>
      <c r="I750" s="28"/>
      <c r="AI750" s="11"/>
    </row>
    <row r="751" spans="6:35" s="23" customFormat="1" x14ac:dyDescent="0.25">
      <c r="F751" s="11"/>
      <c r="H751" s="10"/>
      <c r="I751" s="28"/>
      <c r="AI751" s="11"/>
    </row>
    <row r="752" spans="6:35" s="23" customFormat="1" x14ac:dyDescent="0.25">
      <c r="F752" s="11"/>
      <c r="H752" s="10"/>
      <c r="I752" s="28"/>
      <c r="AI752" s="11"/>
    </row>
    <row r="753" spans="6:35" s="23" customFormat="1" x14ac:dyDescent="0.25">
      <c r="F753" s="11"/>
      <c r="H753" s="10"/>
      <c r="I753" s="28"/>
      <c r="AI753" s="11"/>
    </row>
    <row r="754" spans="6:35" s="23" customFormat="1" x14ac:dyDescent="0.25">
      <c r="F754" s="11"/>
      <c r="H754" s="10"/>
      <c r="I754" s="28"/>
      <c r="AI754" s="11"/>
    </row>
    <row r="755" spans="6:35" s="23" customFormat="1" x14ac:dyDescent="0.25">
      <c r="F755" s="11"/>
      <c r="H755" s="10"/>
      <c r="I755" s="28"/>
      <c r="AI755" s="11"/>
    </row>
    <row r="756" spans="6:35" s="23" customFormat="1" x14ac:dyDescent="0.25">
      <c r="F756" s="11"/>
      <c r="H756" s="10"/>
      <c r="I756" s="28"/>
      <c r="AI756" s="11"/>
    </row>
    <row r="757" spans="6:35" s="23" customFormat="1" x14ac:dyDescent="0.25">
      <c r="F757" s="11"/>
      <c r="H757" s="10"/>
      <c r="I757" s="28"/>
      <c r="AI757" s="11"/>
    </row>
    <row r="758" spans="6:35" s="23" customFormat="1" x14ac:dyDescent="0.25">
      <c r="F758" s="11"/>
      <c r="H758" s="10"/>
      <c r="I758" s="28"/>
      <c r="AI758" s="11"/>
    </row>
    <row r="759" spans="6:35" s="23" customFormat="1" x14ac:dyDescent="0.25">
      <c r="F759" s="11"/>
      <c r="H759" s="10"/>
      <c r="I759" s="28"/>
      <c r="AI759" s="11"/>
    </row>
    <row r="760" spans="6:35" s="23" customFormat="1" x14ac:dyDescent="0.25">
      <c r="F760" s="11"/>
      <c r="H760" s="10"/>
      <c r="I760" s="28"/>
      <c r="AI760" s="11"/>
    </row>
    <row r="761" spans="6:35" s="23" customFormat="1" x14ac:dyDescent="0.25">
      <c r="F761" s="11"/>
      <c r="H761" s="10"/>
      <c r="I761" s="28"/>
      <c r="AI761" s="11"/>
    </row>
    <row r="762" spans="6:35" s="23" customFormat="1" x14ac:dyDescent="0.25">
      <c r="F762" s="11"/>
      <c r="H762" s="10"/>
      <c r="I762" s="28"/>
      <c r="AI762" s="11"/>
    </row>
    <row r="763" spans="6:35" s="23" customFormat="1" x14ac:dyDescent="0.25">
      <c r="F763" s="11"/>
      <c r="H763" s="10"/>
      <c r="I763" s="28"/>
      <c r="AI763" s="11"/>
    </row>
    <row r="764" spans="6:35" s="23" customFormat="1" x14ac:dyDescent="0.25">
      <c r="F764" s="11"/>
      <c r="H764" s="10"/>
      <c r="I764" s="28"/>
      <c r="AI764" s="11"/>
    </row>
    <row r="765" spans="6:35" s="23" customFormat="1" x14ac:dyDescent="0.25">
      <c r="F765" s="11"/>
      <c r="H765" s="10"/>
      <c r="I765" s="28"/>
      <c r="AI765" s="11"/>
    </row>
    <row r="766" spans="6:35" s="23" customFormat="1" x14ac:dyDescent="0.25">
      <c r="F766" s="11"/>
      <c r="H766" s="10"/>
      <c r="I766" s="28"/>
      <c r="AI766" s="11"/>
    </row>
    <row r="767" spans="6:35" s="23" customFormat="1" x14ac:dyDescent="0.25">
      <c r="F767" s="11"/>
      <c r="H767" s="10"/>
      <c r="I767" s="28"/>
      <c r="AI767" s="11"/>
    </row>
    <row r="768" spans="6:35" s="23" customFormat="1" x14ac:dyDescent="0.25">
      <c r="F768" s="11"/>
      <c r="H768" s="10"/>
      <c r="I768" s="28"/>
      <c r="AI768" s="11"/>
    </row>
    <row r="769" spans="6:35" s="23" customFormat="1" x14ac:dyDescent="0.25">
      <c r="F769" s="11"/>
      <c r="H769" s="10"/>
      <c r="I769" s="28"/>
      <c r="AI769" s="11"/>
    </row>
    <row r="770" spans="6:35" s="23" customFormat="1" x14ac:dyDescent="0.25">
      <c r="F770" s="11"/>
      <c r="H770" s="10"/>
      <c r="I770" s="28"/>
      <c r="AI770" s="11"/>
    </row>
    <row r="771" spans="6:35" s="23" customFormat="1" x14ac:dyDescent="0.25">
      <c r="F771" s="11"/>
      <c r="H771" s="10"/>
      <c r="I771" s="28"/>
      <c r="AI771" s="11"/>
    </row>
    <row r="772" spans="6:35" s="23" customFormat="1" x14ac:dyDescent="0.25">
      <c r="F772" s="11"/>
      <c r="H772" s="10"/>
      <c r="I772" s="28"/>
      <c r="AI772" s="11"/>
    </row>
    <row r="773" spans="6:35" s="23" customFormat="1" x14ac:dyDescent="0.25">
      <c r="F773" s="11"/>
      <c r="H773" s="10"/>
      <c r="I773" s="28"/>
      <c r="AI773" s="11"/>
    </row>
    <row r="774" spans="6:35" s="23" customFormat="1" x14ac:dyDescent="0.25">
      <c r="F774" s="11"/>
      <c r="H774" s="10"/>
      <c r="I774" s="28"/>
      <c r="AI774" s="11"/>
    </row>
    <row r="775" spans="6:35" s="23" customFormat="1" x14ac:dyDescent="0.25">
      <c r="F775" s="11"/>
      <c r="H775" s="10"/>
      <c r="I775" s="28"/>
      <c r="AI775" s="11"/>
    </row>
    <row r="776" spans="6:35" s="23" customFormat="1" x14ac:dyDescent="0.25">
      <c r="F776" s="11"/>
      <c r="H776" s="10"/>
      <c r="I776" s="28"/>
      <c r="AI776" s="11"/>
    </row>
    <row r="777" spans="6:35" s="23" customFormat="1" x14ac:dyDescent="0.25">
      <c r="F777" s="11"/>
      <c r="H777" s="10"/>
      <c r="I777" s="28"/>
      <c r="AI777" s="11"/>
    </row>
    <row r="778" spans="6:35" s="23" customFormat="1" x14ac:dyDescent="0.25">
      <c r="F778" s="11"/>
      <c r="H778" s="10"/>
      <c r="I778" s="28"/>
      <c r="AI778" s="11"/>
    </row>
    <row r="779" spans="6:35" s="23" customFormat="1" x14ac:dyDescent="0.25">
      <c r="F779" s="11"/>
      <c r="H779" s="10"/>
      <c r="I779" s="28"/>
      <c r="AI779" s="11"/>
    </row>
    <row r="780" spans="6:35" s="23" customFormat="1" x14ac:dyDescent="0.25">
      <c r="F780" s="11"/>
      <c r="H780" s="10"/>
      <c r="I780" s="28"/>
      <c r="AI780" s="11"/>
    </row>
    <row r="781" spans="6:35" s="23" customFormat="1" x14ac:dyDescent="0.25">
      <c r="F781" s="11"/>
      <c r="H781" s="10"/>
      <c r="I781" s="28"/>
      <c r="AI781" s="11"/>
    </row>
    <row r="782" spans="6:35" s="23" customFormat="1" x14ac:dyDescent="0.25">
      <c r="F782" s="11"/>
      <c r="H782" s="10"/>
      <c r="I782" s="28"/>
      <c r="AI782" s="11"/>
    </row>
    <row r="783" spans="6:35" s="23" customFormat="1" x14ac:dyDescent="0.25">
      <c r="F783" s="11"/>
      <c r="H783" s="10"/>
      <c r="I783" s="28"/>
      <c r="AI783" s="11"/>
    </row>
    <row r="784" spans="6:35" s="23" customFormat="1" x14ac:dyDescent="0.25">
      <c r="F784" s="11"/>
      <c r="H784" s="10"/>
      <c r="I784" s="28"/>
      <c r="AI784" s="11"/>
    </row>
    <row r="785" spans="6:35" s="23" customFormat="1" x14ac:dyDescent="0.25">
      <c r="F785" s="11"/>
      <c r="H785" s="10"/>
      <c r="I785" s="28"/>
      <c r="AI785" s="11"/>
    </row>
    <row r="786" spans="6:35" s="23" customFormat="1" x14ac:dyDescent="0.25">
      <c r="F786" s="11"/>
      <c r="H786" s="10"/>
      <c r="I786" s="28"/>
      <c r="AI786" s="11"/>
    </row>
    <row r="787" spans="6:35" s="23" customFormat="1" x14ac:dyDescent="0.25">
      <c r="F787" s="11"/>
      <c r="H787" s="10"/>
      <c r="I787" s="28"/>
      <c r="AI787" s="11"/>
    </row>
    <row r="788" spans="6:35" s="23" customFormat="1" x14ac:dyDescent="0.25">
      <c r="F788" s="11"/>
      <c r="H788" s="10"/>
      <c r="I788" s="28"/>
      <c r="AI788" s="11"/>
    </row>
    <row r="789" spans="6:35" s="23" customFormat="1" x14ac:dyDescent="0.25">
      <c r="F789" s="11"/>
      <c r="H789" s="10"/>
      <c r="I789" s="28"/>
      <c r="AI789" s="11"/>
    </row>
    <row r="790" spans="6:35" s="23" customFormat="1" x14ac:dyDescent="0.25">
      <c r="F790" s="11"/>
      <c r="G790" s="11"/>
      <c r="H790" s="10"/>
      <c r="I790" s="28"/>
      <c r="AI790" s="11"/>
    </row>
    <row r="791" spans="6:35" s="23" customFormat="1" x14ac:dyDescent="0.25">
      <c r="F791" s="11"/>
      <c r="G791" s="11"/>
      <c r="H791" s="10"/>
      <c r="I791" s="28"/>
      <c r="AI791" s="11"/>
    </row>
    <row r="792" spans="6:35" s="23" customFormat="1" x14ac:dyDescent="0.25">
      <c r="F792" s="11"/>
      <c r="G792" s="11"/>
      <c r="H792" s="10"/>
      <c r="I792" s="28"/>
      <c r="AI792" s="11"/>
    </row>
    <row r="793" spans="6:35" s="23" customFormat="1" x14ac:dyDescent="0.25">
      <c r="F793" s="11"/>
      <c r="G793" s="11"/>
      <c r="H793" s="10"/>
      <c r="I793" s="28"/>
      <c r="AI793" s="11"/>
    </row>
    <row r="794" spans="6:35" s="23" customFormat="1" x14ac:dyDescent="0.25">
      <c r="F794" s="11"/>
      <c r="G794" s="11"/>
      <c r="H794" s="10"/>
      <c r="I794" s="28"/>
      <c r="AI794" s="11"/>
    </row>
    <row r="795" spans="6:35" s="23" customFormat="1" x14ac:dyDescent="0.25">
      <c r="F795" s="11"/>
      <c r="G795" s="11"/>
      <c r="H795" s="10"/>
      <c r="I795" s="28"/>
      <c r="AI795" s="11"/>
    </row>
    <row r="796" spans="6:35" s="23" customFormat="1" x14ac:dyDescent="0.25">
      <c r="F796" s="11"/>
      <c r="G796" s="11"/>
      <c r="H796" s="10"/>
      <c r="I796" s="28"/>
      <c r="AI796" s="11"/>
    </row>
    <row r="797" spans="6:35" s="23" customFormat="1" x14ac:dyDescent="0.25">
      <c r="F797" s="11"/>
      <c r="G797" s="11"/>
      <c r="H797" s="10"/>
      <c r="I797" s="28"/>
      <c r="AI797" s="11"/>
    </row>
    <row r="798" spans="6:35" s="23" customFormat="1" x14ac:dyDescent="0.25">
      <c r="F798" s="11"/>
      <c r="G798" s="11"/>
      <c r="H798" s="10"/>
      <c r="I798" s="28"/>
      <c r="AI798" s="11"/>
    </row>
    <row r="799" spans="6:35" s="23" customFormat="1" x14ac:dyDescent="0.25">
      <c r="F799" s="11"/>
      <c r="G799" s="11"/>
      <c r="H799" s="10"/>
      <c r="I799" s="28"/>
      <c r="AI799" s="11"/>
    </row>
    <row r="800" spans="6:35" s="23" customFormat="1" x14ac:dyDescent="0.25">
      <c r="F800" s="11"/>
      <c r="G800" s="11"/>
      <c r="H800" s="10"/>
      <c r="I800" s="28"/>
      <c r="AI800" s="11"/>
    </row>
    <row r="801" spans="6:35" s="23" customFormat="1" x14ac:dyDescent="0.25">
      <c r="F801" s="11"/>
      <c r="G801" s="11"/>
      <c r="H801" s="10"/>
      <c r="I801" s="28"/>
      <c r="AI801" s="11"/>
    </row>
    <row r="802" spans="6:35" s="23" customFormat="1" x14ac:dyDescent="0.25">
      <c r="F802" s="11"/>
      <c r="G802" s="11"/>
      <c r="H802" s="10"/>
      <c r="I802" s="28"/>
      <c r="AI802" s="11"/>
    </row>
    <row r="803" spans="6:35" s="23" customFormat="1" x14ac:dyDescent="0.25">
      <c r="F803" s="11"/>
      <c r="G803" s="11"/>
      <c r="H803" s="10"/>
      <c r="I803" s="28"/>
      <c r="AI803" s="11"/>
    </row>
    <row r="804" spans="6:35" s="23" customFormat="1" x14ac:dyDescent="0.25">
      <c r="F804" s="11"/>
      <c r="G804" s="11"/>
      <c r="H804" s="10"/>
      <c r="I804" s="28"/>
      <c r="AI804" s="11"/>
    </row>
    <row r="805" spans="6:35" s="23" customFormat="1" x14ac:dyDescent="0.25">
      <c r="F805" s="11"/>
      <c r="G805" s="11"/>
      <c r="H805" s="10"/>
      <c r="I805" s="28"/>
      <c r="AI805" s="11"/>
    </row>
    <row r="806" spans="6:35" s="23" customFormat="1" x14ac:dyDescent="0.25">
      <c r="F806" s="11"/>
      <c r="G806" s="11"/>
      <c r="H806" s="10"/>
      <c r="I806" s="28"/>
      <c r="AI806" s="11"/>
    </row>
    <row r="807" spans="6:35" s="23" customFormat="1" x14ac:dyDescent="0.25">
      <c r="F807" s="11"/>
      <c r="G807" s="11"/>
      <c r="H807" s="10"/>
      <c r="I807" s="28"/>
      <c r="AI807" s="11"/>
    </row>
    <row r="808" spans="6:35" s="23" customFormat="1" x14ac:dyDescent="0.25">
      <c r="F808" s="11"/>
      <c r="G808" s="11"/>
      <c r="H808" s="10"/>
      <c r="I808" s="28"/>
      <c r="AI808" s="11"/>
    </row>
    <row r="809" spans="6:35" s="23" customFormat="1" x14ac:dyDescent="0.25">
      <c r="F809" s="11"/>
      <c r="G809" s="11"/>
      <c r="H809" s="10"/>
      <c r="I809" s="28"/>
      <c r="AI809" s="11"/>
    </row>
    <row r="810" spans="6:35" s="23" customFormat="1" x14ac:dyDescent="0.25">
      <c r="F810" s="11"/>
      <c r="G810" s="11"/>
      <c r="H810" s="10"/>
      <c r="I810" s="28"/>
      <c r="AI810" s="11"/>
    </row>
    <row r="811" spans="6:35" s="23" customFormat="1" x14ac:dyDescent="0.25">
      <c r="F811" s="11"/>
      <c r="G811" s="11"/>
      <c r="H811" s="10"/>
      <c r="I811" s="28"/>
      <c r="AI811" s="11"/>
    </row>
    <row r="812" spans="6:35" s="23" customFormat="1" x14ac:dyDescent="0.25">
      <c r="F812" s="11"/>
      <c r="G812" s="11"/>
      <c r="H812" s="10"/>
      <c r="I812" s="28"/>
      <c r="AI812" s="11"/>
    </row>
    <row r="813" spans="6:35" s="23" customFormat="1" x14ac:dyDescent="0.25">
      <c r="F813" s="11"/>
      <c r="G813" s="11"/>
      <c r="H813" s="10"/>
      <c r="I813" s="28"/>
      <c r="AI813" s="11"/>
    </row>
    <row r="814" spans="6:35" s="23" customFormat="1" x14ac:dyDescent="0.25">
      <c r="F814" s="11"/>
      <c r="G814" s="11"/>
      <c r="H814" s="10"/>
      <c r="I814" s="28"/>
      <c r="AI814" s="11"/>
    </row>
    <row r="815" spans="6:35" s="23" customFormat="1" x14ac:dyDescent="0.25">
      <c r="F815" s="11"/>
      <c r="G815" s="11"/>
      <c r="H815" s="10"/>
      <c r="I815" s="28"/>
      <c r="AI815" s="11"/>
    </row>
    <row r="816" spans="6:35" s="23" customFormat="1" x14ac:dyDescent="0.25">
      <c r="F816" s="11"/>
      <c r="G816" s="11"/>
      <c r="H816" s="10"/>
      <c r="I816" s="28"/>
      <c r="AI816" s="11"/>
    </row>
    <row r="817" spans="6:35" s="23" customFormat="1" x14ac:dyDescent="0.25">
      <c r="F817" s="11"/>
      <c r="G817" s="11"/>
      <c r="H817" s="10"/>
      <c r="I817" s="28"/>
      <c r="AI817" s="11"/>
    </row>
    <row r="818" spans="6:35" s="23" customFormat="1" x14ac:dyDescent="0.25">
      <c r="F818" s="11"/>
      <c r="G818" s="11"/>
      <c r="H818" s="10"/>
      <c r="I818" s="28"/>
      <c r="AI818" s="11"/>
    </row>
    <row r="819" spans="6:35" s="23" customFormat="1" x14ac:dyDescent="0.25">
      <c r="F819" s="11"/>
      <c r="G819" s="11"/>
      <c r="H819" s="10"/>
      <c r="I819" s="28"/>
      <c r="AI819" s="11"/>
    </row>
    <row r="820" spans="6:35" s="23" customFormat="1" x14ac:dyDescent="0.25">
      <c r="F820" s="11"/>
      <c r="G820" s="11"/>
      <c r="H820" s="10"/>
      <c r="I820" s="28"/>
      <c r="AI820" s="11"/>
    </row>
    <row r="821" spans="6:35" s="23" customFormat="1" x14ac:dyDescent="0.25">
      <c r="F821" s="11"/>
      <c r="G821" s="11"/>
      <c r="H821" s="10"/>
      <c r="I821" s="28"/>
      <c r="AI821" s="11"/>
    </row>
    <row r="822" spans="6:35" s="23" customFormat="1" x14ac:dyDescent="0.25">
      <c r="F822" s="11"/>
      <c r="G822" s="11"/>
      <c r="H822" s="10"/>
      <c r="I822" s="28"/>
      <c r="AI822" s="11"/>
    </row>
    <row r="823" spans="6:35" s="23" customFormat="1" x14ac:dyDescent="0.25">
      <c r="F823" s="11"/>
      <c r="G823" s="11"/>
      <c r="H823" s="10"/>
      <c r="I823" s="28"/>
      <c r="AI823" s="11"/>
    </row>
    <row r="824" spans="6:35" s="23" customFormat="1" x14ac:dyDescent="0.25">
      <c r="F824" s="11"/>
      <c r="G824" s="11"/>
      <c r="H824" s="10"/>
      <c r="I824" s="28"/>
      <c r="AI824" s="11"/>
    </row>
    <row r="825" spans="6:35" s="23" customFormat="1" x14ac:dyDescent="0.25">
      <c r="F825" s="11"/>
      <c r="G825" s="11"/>
      <c r="H825" s="10"/>
      <c r="I825" s="28"/>
      <c r="AI825" s="11"/>
    </row>
    <row r="826" spans="6:35" s="23" customFormat="1" x14ac:dyDescent="0.25">
      <c r="F826" s="11"/>
      <c r="G826" s="11"/>
      <c r="H826" s="10"/>
      <c r="I826" s="28"/>
      <c r="AI826" s="11"/>
    </row>
    <row r="827" spans="6:35" s="23" customFormat="1" x14ac:dyDescent="0.25">
      <c r="F827" s="11"/>
      <c r="G827" s="11"/>
      <c r="H827" s="10"/>
      <c r="I827" s="28"/>
      <c r="AI827" s="11"/>
    </row>
    <row r="828" spans="6:35" s="23" customFormat="1" x14ac:dyDescent="0.25">
      <c r="F828" s="11"/>
      <c r="G828" s="11"/>
      <c r="H828" s="10"/>
      <c r="I828" s="28"/>
      <c r="AI828" s="11"/>
    </row>
    <row r="829" spans="6:35" s="23" customFormat="1" x14ac:dyDescent="0.25">
      <c r="F829" s="11"/>
      <c r="G829" s="11"/>
      <c r="H829" s="10"/>
      <c r="I829" s="28"/>
      <c r="AI829" s="11"/>
    </row>
    <row r="830" spans="6:35" s="23" customFormat="1" x14ac:dyDescent="0.25">
      <c r="F830" s="11"/>
      <c r="G830" s="11"/>
      <c r="H830" s="10"/>
      <c r="I830" s="28"/>
      <c r="AI830" s="11"/>
    </row>
    <row r="831" spans="6:35" s="23" customFormat="1" x14ac:dyDescent="0.25">
      <c r="F831" s="11"/>
      <c r="G831" s="11"/>
      <c r="H831" s="10"/>
      <c r="I831" s="28"/>
      <c r="AI831" s="11"/>
    </row>
    <row r="832" spans="6:35" s="23" customFormat="1" x14ac:dyDescent="0.25">
      <c r="F832" s="11"/>
      <c r="G832" s="11"/>
      <c r="H832" s="10"/>
      <c r="I832" s="28"/>
      <c r="AI832" s="11"/>
    </row>
    <row r="833" spans="6:35" s="23" customFormat="1" x14ac:dyDescent="0.25">
      <c r="F833" s="11"/>
      <c r="G833" s="11"/>
      <c r="H833" s="10"/>
      <c r="I833" s="28"/>
      <c r="AI833" s="11"/>
    </row>
    <row r="834" spans="6:35" s="23" customFormat="1" x14ac:dyDescent="0.25">
      <c r="F834" s="11"/>
      <c r="G834" s="11"/>
      <c r="H834" s="10"/>
      <c r="I834" s="28"/>
      <c r="AI834" s="11"/>
    </row>
    <row r="835" spans="6:35" s="23" customFormat="1" x14ac:dyDescent="0.25">
      <c r="F835" s="11"/>
      <c r="G835" s="11"/>
      <c r="H835" s="10"/>
      <c r="I835" s="28"/>
      <c r="AI835" s="11"/>
    </row>
    <row r="836" spans="6:35" s="23" customFormat="1" x14ac:dyDescent="0.25">
      <c r="F836" s="11"/>
      <c r="G836" s="11"/>
      <c r="H836" s="10"/>
      <c r="I836" s="28"/>
      <c r="AI836" s="11"/>
    </row>
    <row r="837" spans="6:35" s="23" customFormat="1" x14ac:dyDescent="0.25">
      <c r="F837" s="11"/>
      <c r="G837" s="11"/>
      <c r="H837" s="10"/>
      <c r="I837" s="28"/>
      <c r="AI837" s="11"/>
    </row>
    <row r="838" spans="6:35" s="23" customFormat="1" x14ac:dyDescent="0.25">
      <c r="F838" s="11"/>
      <c r="G838" s="11"/>
      <c r="H838" s="10"/>
      <c r="I838" s="28"/>
      <c r="AI838" s="11"/>
    </row>
    <row r="839" spans="6:35" s="23" customFormat="1" x14ac:dyDescent="0.25">
      <c r="F839" s="11"/>
      <c r="G839" s="11"/>
      <c r="H839" s="10"/>
      <c r="I839" s="28"/>
      <c r="AI839" s="11"/>
    </row>
    <row r="840" spans="6:35" s="23" customFormat="1" x14ac:dyDescent="0.25">
      <c r="F840" s="11"/>
      <c r="G840" s="11"/>
      <c r="H840" s="10"/>
      <c r="I840" s="28"/>
      <c r="AI840" s="11"/>
    </row>
    <row r="841" spans="6:35" s="23" customFormat="1" x14ac:dyDescent="0.25">
      <c r="F841" s="11"/>
      <c r="G841" s="11"/>
      <c r="H841" s="10"/>
      <c r="I841" s="28"/>
      <c r="AI841" s="11"/>
    </row>
    <row r="842" spans="6:35" s="23" customFormat="1" x14ac:dyDescent="0.25">
      <c r="F842" s="11"/>
      <c r="G842" s="11"/>
      <c r="H842" s="10"/>
      <c r="I842" s="28"/>
      <c r="AI842" s="11"/>
    </row>
    <row r="843" spans="6:35" s="23" customFormat="1" x14ac:dyDescent="0.25">
      <c r="F843" s="11"/>
      <c r="G843" s="11"/>
      <c r="H843" s="10"/>
      <c r="I843" s="28"/>
      <c r="AI843" s="11"/>
    </row>
    <row r="844" spans="6:35" s="23" customFormat="1" x14ac:dyDescent="0.25">
      <c r="F844" s="11"/>
      <c r="G844" s="11"/>
      <c r="H844" s="10"/>
      <c r="I844" s="28"/>
      <c r="AI844" s="11"/>
    </row>
    <row r="845" spans="6:35" s="23" customFormat="1" x14ac:dyDescent="0.25">
      <c r="F845" s="11"/>
      <c r="G845" s="11"/>
      <c r="H845" s="10"/>
      <c r="I845" s="28"/>
      <c r="AI845" s="11"/>
    </row>
    <row r="846" spans="6:35" s="23" customFormat="1" x14ac:dyDescent="0.25">
      <c r="F846" s="11"/>
      <c r="G846" s="11"/>
      <c r="H846" s="10"/>
      <c r="I846" s="28"/>
      <c r="AI846" s="11"/>
    </row>
    <row r="847" spans="6:35" s="23" customFormat="1" x14ac:dyDescent="0.25">
      <c r="F847" s="11"/>
      <c r="G847" s="11"/>
      <c r="H847" s="10"/>
      <c r="I847" s="28"/>
      <c r="AI847" s="11"/>
    </row>
    <row r="848" spans="6:35" s="23" customFormat="1" x14ac:dyDescent="0.25">
      <c r="F848" s="11"/>
      <c r="G848" s="11"/>
      <c r="H848" s="10"/>
      <c r="I848" s="28"/>
      <c r="AI848" s="11"/>
    </row>
    <row r="849" spans="6:35" s="23" customFormat="1" x14ac:dyDescent="0.25">
      <c r="F849" s="11"/>
      <c r="G849" s="11"/>
      <c r="H849" s="10"/>
      <c r="I849" s="28"/>
      <c r="AI849" s="11"/>
    </row>
    <row r="850" spans="6:35" s="23" customFormat="1" x14ac:dyDescent="0.25">
      <c r="F850" s="11"/>
      <c r="G850" s="11"/>
      <c r="H850" s="10"/>
      <c r="I850" s="28"/>
      <c r="AI850" s="11"/>
    </row>
    <row r="851" spans="6:35" s="23" customFormat="1" x14ac:dyDescent="0.25">
      <c r="F851" s="11"/>
      <c r="G851" s="11"/>
      <c r="H851" s="10"/>
      <c r="I851" s="28"/>
      <c r="AI851" s="11"/>
    </row>
    <row r="852" spans="6:35" s="23" customFormat="1" x14ac:dyDescent="0.25">
      <c r="F852" s="11"/>
      <c r="G852" s="11"/>
      <c r="H852" s="10"/>
      <c r="I852" s="28"/>
      <c r="AI852" s="11"/>
    </row>
    <row r="853" spans="6:35" s="23" customFormat="1" x14ac:dyDescent="0.25">
      <c r="F853" s="11"/>
      <c r="G853" s="11"/>
      <c r="H853" s="10"/>
      <c r="I853" s="28"/>
      <c r="AI853" s="11"/>
    </row>
    <row r="854" spans="6:35" s="23" customFormat="1" x14ac:dyDescent="0.25">
      <c r="F854" s="11"/>
      <c r="G854" s="11"/>
      <c r="H854" s="10"/>
      <c r="I854" s="28"/>
      <c r="AI854" s="11"/>
    </row>
    <row r="855" spans="6:35" s="23" customFormat="1" x14ac:dyDescent="0.25">
      <c r="F855" s="11"/>
      <c r="G855" s="11"/>
      <c r="H855" s="10"/>
      <c r="I855" s="28"/>
      <c r="AI855" s="11"/>
    </row>
    <row r="856" spans="6:35" s="23" customFormat="1" x14ac:dyDescent="0.25">
      <c r="F856" s="11"/>
      <c r="G856" s="11"/>
      <c r="H856" s="10"/>
      <c r="I856" s="28"/>
      <c r="AI856" s="11"/>
    </row>
    <row r="857" spans="6:35" s="23" customFormat="1" x14ac:dyDescent="0.25">
      <c r="F857" s="11"/>
      <c r="G857" s="11"/>
      <c r="H857" s="10"/>
      <c r="I857" s="28"/>
      <c r="AI857" s="11"/>
    </row>
    <row r="858" spans="6:35" s="23" customFormat="1" x14ac:dyDescent="0.25">
      <c r="F858" s="11"/>
      <c r="G858" s="11"/>
      <c r="H858" s="10"/>
      <c r="I858" s="28"/>
      <c r="AI858" s="11"/>
    </row>
    <row r="859" spans="6:35" s="23" customFormat="1" x14ac:dyDescent="0.25">
      <c r="F859" s="11"/>
      <c r="G859" s="11"/>
      <c r="H859" s="10"/>
      <c r="I859" s="28"/>
      <c r="AI859" s="11"/>
    </row>
    <row r="860" spans="6:35" s="23" customFormat="1" x14ac:dyDescent="0.25">
      <c r="F860" s="11"/>
      <c r="G860" s="11"/>
      <c r="H860" s="10"/>
      <c r="I860" s="28"/>
      <c r="AI860" s="11"/>
    </row>
    <row r="861" spans="6:35" s="23" customFormat="1" x14ac:dyDescent="0.25">
      <c r="F861" s="11"/>
      <c r="G861" s="11"/>
      <c r="H861" s="10"/>
      <c r="I861" s="28"/>
      <c r="AI861" s="11"/>
    </row>
    <row r="862" spans="6:35" s="23" customFormat="1" x14ac:dyDescent="0.25">
      <c r="F862" s="11"/>
      <c r="G862" s="11"/>
      <c r="H862" s="10"/>
      <c r="I862" s="28"/>
      <c r="AI862" s="11"/>
    </row>
    <row r="863" spans="6:35" s="23" customFormat="1" x14ac:dyDescent="0.25">
      <c r="F863" s="11"/>
      <c r="G863" s="11"/>
      <c r="H863" s="10"/>
      <c r="I863" s="28"/>
      <c r="AI863" s="11"/>
    </row>
    <row r="864" spans="6:35" s="23" customFormat="1" x14ac:dyDescent="0.25">
      <c r="F864" s="11"/>
      <c r="G864" s="11"/>
      <c r="H864" s="10"/>
      <c r="I864" s="28"/>
      <c r="AI864" s="11"/>
    </row>
    <row r="865" spans="6:35" s="23" customFormat="1" x14ac:dyDescent="0.25">
      <c r="F865" s="11"/>
      <c r="G865" s="11"/>
      <c r="H865" s="10"/>
      <c r="I865" s="28"/>
      <c r="AI865" s="11"/>
    </row>
    <row r="866" spans="6:35" s="23" customFormat="1" x14ac:dyDescent="0.25">
      <c r="F866" s="11"/>
      <c r="G866" s="11"/>
      <c r="H866" s="10"/>
      <c r="I866" s="28"/>
      <c r="AI866" s="11"/>
    </row>
    <row r="867" spans="6:35" s="23" customFormat="1" x14ac:dyDescent="0.25">
      <c r="F867" s="11"/>
      <c r="G867" s="11"/>
      <c r="H867" s="10"/>
      <c r="I867" s="28"/>
      <c r="AI867" s="11"/>
    </row>
    <row r="868" spans="6:35" s="23" customFormat="1" x14ac:dyDescent="0.25">
      <c r="F868" s="11"/>
      <c r="G868" s="11"/>
      <c r="H868" s="10"/>
      <c r="I868" s="28"/>
      <c r="AI868" s="11"/>
    </row>
    <row r="869" spans="6:35" s="23" customFormat="1" x14ac:dyDescent="0.25">
      <c r="F869" s="11"/>
      <c r="G869" s="11"/>
      <c r="H869" s="10"/>
      <c r="I869" s="28"/>
      <c r="AI869" s="11"/>
    </row>
    <row r="870" spans="6:35" s="23" customFormat="1" x14ac:dyDescent="0.25">
      <c r="F870" s="11"/>
      <c r="G870" s="11"/>
      <c r="H870" s="10"/>
      <c r="I870" s="28"/>
      <c r="AI870" s="11"/>
    </row>
    <row r="871" spans="6:35" s="23" customFormat="1" x14ac:dyDescent="0.25">
      <c r="F871" s="11"/>
      <c r="G871" s="11"/>
      <c r="H871" s="10"/>
      <c r="I871" s="28"/>
      <c r="AI871" s="11"/>
    </row>
    <row r="872" spans="6:35" s="23" customFormat="1" x14ac:dyDescent="0.25">
      <c r="F872" s="11"/>
      <c r="G872" s="11"/>
      <c r="H872" s="10"/>
      <c r="I872" s="28"/>
      <c r="AI872" s="11"/>
    </row>
    <row r="873" spans="6:35" s="23" customFormat="1" x14ac:dyDescent="0.25">
      <c r="F873" s="11"/>
      <c r="G873" s="11"/>
      <c r="H873" s="10"/>
      <c r="I873" s="28"/>
      <c r="AI873" s="11"/>
    </row>
    <row r="874" spans="6:35" s="23" customFormat="1" x14ac:dyDescent="0.25">
      <c r="F874" s="11"/>
      <c r="G874" s="11"/>
      <c r="H874" s="10"/>
      <c r="I874" s="28"/>
      <c r="AI874" s="11"/>
    </row>
    <row r="875" spans="6:35" s="23" customFormat="1" x14ac:dyDescent="0.25">
      <c r="F875" s="11"/>
      <c r="G875" s="11"/>
      <c r="H875" s="10"/>
      <c r="I875" s="28"/>
      <c r="AI875" s="11"/>
    </row>
    <row r="876" spans="6:35" s="23" customFormat="1" x14ac:dyDescent="0.25">
      <c r="F876" s="11"/>
      <c r="G876" s="11"/>
      <c r="H876" s="10"/>
      <c r="I876" s="28"/>
      <c r="AI876" s="11"/>
    </row>
    <row r="877" spans="6:35" s="23" customFormat="1" x14ac:dyDescent="0.25">
      <c r="F877" s="11"/>
      <c r="G877" s="11"/>
      <c r="H877" s="10"/>
      <c r="I877" s="28"/>
      <c r="AI877" s="11"/>
    </row>
    <row r="878" spans="6:35" s="23" customFormat="1" x14ac:dyDescent="0.25">
      <c r="F878" s="11"/>
      <c r="G878" s="11"/>
      <c r="H878" s="10"/>
      <c r="I878" s="28"/>
      <c r="AI878" s="11"/>
    </row>
    <row r="879" spans="6:35" s="23" customFormat="1" x14ac:dyDescent="0.25">
      <c r="F879" s="11"/>
      <c r="G879" s="11"/>
      <c r="H879" s="10"/>
      <c r="I879" s="28"/>
      <c r="AI879" s="11"/>
    </row>
    <row r="880" spans="6:35" s="23" customFormat="1" x14ac:dyDescent="0.25">
      <c r="F880" s="11"/>
      <c r="G880" s="11"/>
      <c r="H880" s="10"/>
      <c r="I880" s="28"/>
      <c r="AI880" s="11"/>
    </row>
    <row r="881" spans="6:35" s="23" customFormat="1" x14ac:dyDescent="0.25">
      <c r="F881" s="11"/>
      <c r="G881" s="11"/>
      <c r="H881" s="10"/>
      <c r="I881" s="28"/>
      <c r="AI881" s="11"/>
    </row>
    <row r="882" spans="6:35" s="23" customFormat="1" x14ac:dyDescent="0.25">
      <c r="F882" s="11"/>
      <c r="G882" s="11"/>
      <c r="H882" s="10"/>
      <c r="I882" s="28"/>
      <c r="AI882" s="11"/>
    </row>
    <row r="883" spans="6:35" s="23" customFormat="1" x14ac:dyDescent="0.25">
      <c r="F883" s="11"/>
      <c r="G883" s="11"/>
      <c r="H883" s="10"/>
      <c r="I883" s="28"/>
      <c r="AI883" s="11"/>
    </row>
    <row r="884" spans="6:35" s="23" customFormat="1" x14ac:dyDescent="0.25">
      <c r="F884" s="11"/>
      <c r="G884" s="11"/>
      <c r="H884" s="10"/>
      <c r="I884" s="28"/>
      <c r="AI884" s="11"/>
    </row>
    <row r="885" spans="6:35" s="23" customFormat="1" x14ac:dyDescent="0.25">
      <c r="F885" s="11"/>
      <c r="G885" s="11"/>
      <c r="H885" s="10"/>
      <c r="I885" s="28"/>
      <c r="AI885" s="11"/>
    </row>
    <row r="886" spans="6:35" s="23" customFormat="1" x14ac:dyDescent="0.25">
      <c r="F886" s="11"/>
      <c r="G886" s="11"/>
      <c r="H886" s="10"/>
      <c r="I886" s="28"/>
      <c r="AI886" s="11"/>
    </row>
    <row r="887" spans="6:35" s="23" customFormat="1" x14ac:dyDescent="0.25">
      <c r="F887" s="11"/>
      <c r="G887" s="11"/>
      <c r="H887" s="10"/>
      <c r="I887" s="28"/>
      <c r="AI887" s="11"/>
    </row>
    <row r="888" spans="6:35" s="23" customFormat="1" x14ac:dyDescent="0.25">
      <c r="F888" s="11"/>
      <c r="G888" s="11"/>
      <c r="H888" s="10"/>
      <c r="I888" s="28"/>
      <c r="AI888" s="11"/>
    </row>
    <row r="889" spans="6:35" s="23" customFormat="1" x14ac:dyDescent="0.25">
      <c r="F889" s="11"/>
      <c r="G889" s="11"/>
      <c r="H889" s="10"/>
      <c r="I889" s="28"/>
      <c r="AI889" s="11"/>
    </row>
    <row r="890" spans="6:35" s="23" customFormat="1" x14ac:dyDescent="0.25">
      <c r="F890" s="11"/>
      <c r="G890" s="11"/>
      <c r="H890" s="10"/>
      <c r="I890" s="28"/>
      <c r="AI890" s="11"/>
    </row>
    <row r="891" spans="6:35" s="23" customFormat="1" x14ac:dyDescent="0.25">
      <c r="F891" s="11"/>
      <c r="G891" s="11"/>
      <c r="H891" s="10"/>
      <c r="I891" s="28"/>
      <c r="AI891" s="11"/>
    </row>
    <row r="892" spans="6:35" s="23" customFormat="1" x14ac:dyDescent="0.25">
      <c r="F892" s="11"/>
      <c r="G892" s="11"/>
      <c r="H892" s="10"/>
      <c r="I892" s="28"/>
      <c r="AI892" s="11"/>
    </row>
    <row r="893" spans="6:35" s="23" customFormat="1" x14ac:dyDescent="0.25">
      <c r="F893" s="11"/>
      <c r="G893" s="11"/>
      <c r="H893" s="10"/>
      <c r="I893" s="28"/>
      <c r="AI893" s="11"/>
    </row>
    <row r="894" spans="6:35" s="23" customFormat="1" x14ac:dyDescent="0.25">
      <c r="F894" s="11"/>
      <c r="G894" s="11"/>
      <c r="H894" s="10"/>
      <c r="I894" s="28"/>
      <c r="AI894" s="11"/>
    </row>
    <row r="895" spans="6:35" s="23" customFormat="1" x14ac:dyDescent="0.25">
      <c r="F895" s="11"/>
      <c r="G895" s="11"/>
      <c r="H895" s="10"/>
      <c r="I895" s="28"/>
      <c r="AI895" s="11"/>
    </row>
    <row r="896" spans="6:35" s="23" customFormat="1" x14ac:dyDescent="0.25">
      <c r="F896" s="11"/>
      <c r="G896" s="11"/>
      <c r="H896" s="10"/>
      <c r="I896" s="28"/>
      <c r="AI896" s="11"/>
    </row>
    <row r="897" spans="6:35" s="23" customFormat="1" x14ac:dyDescent="0.25">
      <c r="F897" s="11"/>
      <c r="G897" s="11"/>
      <c r="H897" s="10"/>
      <c r="I897" s="28"/>
      <c r="AI897" s="11"/>
    </row>
    <row r="898" spans="6:35" s="23" customFormat="1" x14ac:dyDescent="0.25">
      <c r="F898" s="11"/>
      <c r="G898" s="11"/>
      <c r="H898" s="10"/>
      <c r="I898" s="28"/>
      <c r="AI898" s="11"/>
    </row>
    <row r="899" spans="6:35" s="23" customFormat="1" x14ac:dyDescent="0.25">
      <c r="F899" s="11"/>
      <c r="G899" s="11"/>
      <c r="H899" s="10"/>
      <c r="I899" s="28"/>
      <c r="AI899" s="11"/>
    </row>
    <row r="900" spans="6:35" s="23" customFormat="1" x14ac:dyDescent="0.25">
      <c r="F900" s="11"/>
      <c r="G900" s="11"/>
      <c r="H900" s="10"/>
      <c r="I900" s="28"/>
      <c r="AI900" s="11"/>
    </row>
    <row r="901" spans="6:35" s="23" customFormat="1" x14ac:dyDescent="0.25">
      <c r="F901" s="11"/>
      <c r="G901" s="11"/>
      <c r="H901" s="10"/>
      <c r="I901" s="28"/>
      <c r="AI901" s="11"/>
    </row>
    <row r="902" spans="6:35" s="23" customFormat="1" x14ac:dyDescent="0.25">
      <c r="F902" s="11"/>
      <c r="G902" s="11"/>
      <c r="H902" s="10"/>
      <c r="I902" s="28"/>
      <c r="AI902" s="11"/>
    </row>
    <row r="903" spans="6:35" s="23" customFormat="1" x14ac:dyDescent="0.25">
      <c r="F903" s="11"/>
      <c r="G903" s="11"/>
      <c r="H903" s="10"/>
      <c r="I903" s="28"/>
      <c r="AI903" s="11"/>
    </row>
    <row r="904" spans="6:35" s="23" customFormat="1" x14ac:dyDescent="0.25">
      <c r="F904" s="11"/>
      <c r="G904" s="11"/>
      <c r="H904" s="10"/>
      <c r="I904" s="28"/>
      <c r="AI904" s="11"/>
    </row>
    <row r="905" spans="6:35" s="23" customFormat="1" x14ac:dyDescent="0.25">
      <c r="F905" s="11"/>
      <c r="G905" s="11"/>
      <c r="H905" s="10"/>
      <c r="I905" s="28"/>
      <c r="AI905" s="11"/>
    </row>
    <row r="906" spans="6:35" s="23" customFormat="1" x14ac:dyDescent="0.25">
      <c r="F906" s="11"/>
      <c r="G906" s="11"/>
      <c r="H906" s="10"/>
      <c r="I906" s="28"/>
      <c r="AI906" s="11"/>
    </row>
    <row r="907" spans="6:35" s="23" customFormat="1" x14ac:dyDescent="0.25">
      <c r="F907" s="11"/>
      <c r="G907" s="11"/>
      <c r="H907" s="10"/>
      <c r="I907" s="28"/>
      <c r="AI907" s="11"/>
    </row>
    <row r="908" spans="6:35" s="23" customFormat="1" x14ac:dyDescent="0.25">
      <c r="F908" s="11"/>
      <c r="G908" s="11"/>
      <c r="H908" s="10"/>
      <c r="I908" s="28"/>
      <c r="AI908" s="11"/>
    </row>
    <row r="909" spans="6:35" s="23" customFormat="1" x14ac:dyDescent="0.25">
      <c r="F909" s="11"/>
      <c r="G909" s="11"/>
      <c r="H909" s="10"/>
      <c r="I909" s="28"/>
      <c r="AI909" s="11"/>
    </row>
    <row r="910" spans="6:35" s="23" customFormat="1" x14ac:dyDescent="0.25">
      <c r="F910" s="11"/>
      <c r="G910" s="11"/>
      <c r="H910" s="10"/>
      <c r="I910" s="28"/>
      <c r="AI910" s="11"/>
    </row>
    <row r="911" spans="6:35" s="23" customFormat="1" x14ac:dyDescent="0.25">
      <c r="F911" s="11"/>
      <c r="G911" s="11"/>
      <c r="H911" s="10"/>
      <c r="I911" s="28"/>
      <c r="AI911" s="11"/>
    </row>
    <row r="912" spans="6:35" s="23" customFormat="1" x14ac:dyDescent="0.25">
      <c r="F912" s="11"/>
      <c r="G912" s="11"/>
      <c r="H912" s="10"/>
      <c r="I912" s="28"/>
      <c r="AI912" s="11"/>
    </row>
    <row r="913" spans="6:35" s="23" customFormat="1" x14ac:dyDescent="0.25">
      <c r="F913" s="11"/>
      <c r="G913" s="11"/>
      <c r="H913" s="10"/>
      <c r="I913" s="28"/>
      <c r="AI913" s="11"/>
    </row>
    <row r="914" spans="6:35" s="23" customFormat="1" x14ac:dyDescent="0.25">
      <c r="F914" s="11"/>
      <c r="G914" s="11"/>
      <c r="H914" s="10"/>
      <c r="I914" s="28"/>
      <c r="AI914" s="11"/>
    </row>
    <row r="915" spans="6:35" s="23" customFormat="1" x14ac:dyDescent="0.25">
      <c r="F915" s="11"/>
      <c r="G915" s="11"/>
      <c r="H915" s="10"/>
      <c r="I915" s="28"/>
      <c r="AI915" s="11"/>
    </row>
    <row r="916" spans="6:35" s="23" customFormat="1" x14ac:dyDescent="0.25">
      <c r="F916" s="11"/>
      <c r="G916" s="11"/>
      <c r="H916" s="10"/>
      <c r="I916" s="28"/>
      <c r="AI916" s="11"/>
    </row>
    <row r="917" spans="6:35" s="23" customFormat="1" x14ac:dyDescent="0.25">
      <c r="F917" s="11"/>
      <c r="G917" s="11"/>
      <c r="H917" s="10"/>
      <c r="I917" s="28"/>
      <c r="AI917" s="11"/>
    </row>
    <row r="918" spans="6:35" s="23" customFormat="1" x14ac:dyDescent="0.25">
      <c r="F918" s="11"/>
      <c r="G918" s="11"/>
      <c r="H918" s="10"/>
      <c r="I918" s="28"/>
      <c r="AI918" s="11"/>
    </row>
    <row r="919" spans="6:35" s="23" customFormat="1" x14ac:dyDescent="0.25">
      <c r="F919" s="11"/>
      <c r="G919" s="11"/>
      <c r="H919" s="10"/>
      <c r="I919" s="28"/>
      <c r="AI919" s="11"/>
    </row>
    <row r="920" spans="6:35" s="23" customFormat="1" x14ac:dyDescent="0.25">
      <c r="F920" s="11"/>
      <c r="G920" s="11"/>
      <c r="H920" s="10"/>
      <c r="I920" s="28"/>
      <c r="AI920" s="11"/>
    </row>
    <row r="921" spans="6:35" s="23" customFormat="1" x14ac:dyDescent="0.25">
      <c r="F921" s="11"/>
      <c r="G921" s="11"/>
      <c r="H921" s="10"/>
      <c r="I921" s="28"/>
      <c r="AI921" s="11"/>
    </row>
    <row r="922" spans="6:35" s="23" customFormat="1" x14ac:dyDescent="0.25">
      <c r="F922" s="11"/>
      <c r="G922" s="11"/>
      <c r="H922" s="10"/>
      <c r="I922" s="28"/>
      <c r="AI922" s="11"/>
    </row>
    <row r="923" spans="6:35" s="23" customFormat="1" x14ac:dyDescent="0.25">
      <c r="F923" s="11"/>
      <c r="G923" s="11"/>
      <c r="H923" s="10"/>
      <c r="I923" s="28"/>
      <c r="AI923" s="11"/>
    </row>
    <row r="924" spans="6:35" s="23" customFormat="1" x14ac:dyDescent="0.25">
      <c r="F924" s="11"/>
      <c r="G924" s="11"/>
      <c r="H924" s="10"/>
      <c r="I924" s="28"/>
      <c r="AI924" s="11"/>
    </row>
    <row r="925" spans="6:35" s="23" customFormat="1" x14ac:dyDescent="0.25">
      <c r="F925" s="11"/>
      <c r="G925" s="11"/>
      <c r="H925" s="10"/>
      <c r="I925" s="28"/>
      <c r="AI925" s="11"/>
    </row>
    <row r="926" spans="6:35" s="23" customFormat="1" x14ac:dyDescent="0.25">
      <c r="F926" s="11"/>
      <c r="G926" s="11"/>
      <c r="H926" s="10"/>
      <c r="I926" s="28"/>
      <c r="AI926" s="11"/>
    </row>
    <row r="927" spans="6:35" s="23" customFormat="1" x14ac:dyDescent="0.25">
      <c r="F927" s="11"/>
      <c r="G927" s="11"/>
      <c r="H927" s="10"/>
      <c r="I927" s="28"/>
      <c r="AI927" s="11"/>
    </row>
    <row r="928" spans="6:35" s="23" customFormat="1" x14ac:dyDescent="0.25">
      <c r="F928" s="11"/>
      <c r="G928" s="11"/>
      <c r="H928" s="10"/>
      <c r="I928" s="28"/>
      <c r="AI928" s="11"/>
    </row>
    <row r="929" spans="6:35" s="23" customFormat="1" x14ac:dyDescent="0.25">
      <c r="F929" s="11"/>
      <c r="G929" s="11"/>
      <c r="H929" s="10"/>
      <c r="I929" s="28"/>
      <c r="AI929" s="11"/>
    </row>
    <row r="930" spans="6:35" s="23" customFormat="1" x14ac:dyDescent="0.25">
      <c r="F930" s="11"/>
      <c r="G930" s="11"/>
      <c r="H930" s="10"/>
      <c r="I930" s="28"/>
      <c r="AI930" s="11"/>
    </row>
    <row r="931" spans="6:35" s="23" customFormat="1" x14ac:dyDescent="0.25">
      <c r="F931" s="11"/>
      <c r="G931" s="11"/>
      <c r="H931" s="10"/>
      <c r="I931" s="28"/>
      <c r="AI931" s="11"/>
    </row>
    <row r="932" spans="6:35" s="23" customFormat="1" x14ac:dyDescent="0.25">
      <c r="F932" s="11"/>
      <c r="G932" s="11"/>
      <c r="H932" s="10"/>
      <c r="I932" s="28"/>
      <c r="AI932" s="11"/>
    </row>
    <row r="933" spans="6:35" s="23" customFormat="1" x14ac:dyDescent="0.25">
      <c r="F933" s="11"/>
      <c r="G933" s="11"/>
      <c r="H933" s="10"/>
      <c r="I933" s="28"/>
      <c r="AI933" s="11"/>
    </row>
    <row r="934" spans="6:35" s="23" customFormat="1" x14ac:dyDescent="0.25">
      <c r="F934" s="11"/>
      <c r="G934" s="11"/>
      <c r="H934" s="10"/>
      <c r="I934" s="28"/>
      <c r="AI934" s="11"/>
    </row>
    <row r="935" spans="6:35" s="23" customFormat="1" x14ac:dyDescent="0.25">
      <c r="F935" s="11"/>
      <c r="G935" s="11"/>
      <c r="H935" s="10"/>
      <c r="I935" s="28"/>
      <c r="AI935" s="11"/>
    </row>
    <row r="936" spans="6:35" s="23" customFormat="1" x14ac:dyDescent="0.25">
      <c r="F936" s="11"/>
      <c r="G936" s="11"/>
      <c r="H936" s="10"/>
      <c r="I936" s="28"/>
      <c r="AI936" s="11"/>
    </row>
    <row r="937" spans="6:35" s="23" customFormat="1" x14ac:dyDescent="0.25">
      <c r="F937" s="11"/>
      <c r="G937" s="11"/>
      <c r="H937" s="10"/>
      <c r="I937" s="28"/>
      <c r="AI937" s="11"/>
    </row>
    <row r="938" spans="6:35" s="23" customFormat="1" x14ac:dyDescent="0.25">
      <c r="F938" s="11"/>
      <c r="G938" s="11"/>
      <c r="H938" s="10"/>
      <c r="I938" s="28"/>
      <c r="AI938" s="11"/>
    </row>
    <row r="939" spans="6:35" s="23" customFormat="1" x14ac:dyDescent="0.25">
      <c r="F939" s="11"/>
      <c r="G939" s="11"/>
      <c r="H939" s="10"/>
      <c r="I939" s="28"/>
      <c r="AI939" s="11"/>
    </row>
    <row r="940" spans="6:35" s="23" customFormat="1" x14ac:dyDescent="0.25">
      <c r="F940" s="11"/>
      <c r="G940" s="11"/>
      <c r="H940" s="10"/>
      <c r="I940" s="28"/>
      <c r="AI940" s="11"/>
    </row>
    <row r="941" spans="6:35" s="23" customFormat="1" x14ac:dyDescent="0.25">
      <c r="F941" s="11"/>
      <c r="G941" s="11"/>
      <c r="H941" s="10"/>
      <c r="I941" s="28"/>
      <c r="AI941" s="11"/>
    </row>
    <row r="942" spans="6:35" s="23" customFormat="1" x14ac:dyDescent="0.25">
      <c r="F942" s="11"/>
      <c r="G942" s="11"/>
      <c r="H942" s="10"/>
      <c r="I942" s="28"/>
      <c r="AI942" s="11"/>
    </row>
    <row r="943" spans="6:35" s="23" customFormat="1" x14ac:dyDescent="0.25">
      <c r="F943" s="11"/>
      <c r="G943" s="11"/>
      <c r="H943" s="10"/>
      <c r="I943" s="28"/>
      <c r="AI943" s="11"/>
    </row>
    <row r="944" spans="6:35" s="23" customFormat="1" x14ac:dyDescent="0.25">
      <c r="F944" s="11"/>
      <c r="G944" s="11"/>
      <c r="H944" s="10"/>
      <c r="I944" s="28"/>
      <c r="AI944" s="11"/>
    </row>
    <row r="945" spans="6:35" s="23" customFormat="1" x14ac:dyDescent="0.25">
      <c r="F945" s="11"/>
      <c r="G945" s="11"/>
      <c r="H945" s="10"/>
      <c r="I945" s="28"/>
      <c r="AI945" s="11"/>
    </row>
    <row r="946" spans="6:35" s="23" customFormat="1" x14ac:dyDescent="0.25">
      <c r="F946" s="11"/>
      <c r="G946" s="11"/>
      <c r="H946" s="10"/>
      <c r="I946" s="28"/>
      <c r="AI946" s="11"/>
    </row>
    <row r="947" spans="6:35" s="23" customFormat="1" x14ac:dyDescent="0.25">
      <c r="F947" s="11"/>
      <c r="G947" s="11"/>
      <c r="H947" s="10"/>
      <c r="I947" s="28"/>
      <c r="AI947" s="11"/>
    </row>
    <row r="948" spans="6:35" s="23" customFormat="1" x14ac:dyDescent="0.25">
      <c r="F948" s="11"/>
      <c r="G948" s="11"/>
      <c r="H948" s="10"/>
      <c r="I948" s="28"/>
      <c r="AI948" s="11"/>
    </row>
    <row r="949" spans="6:35" s="23" customFormat="1" x14ac:dyDescent="0.25">
      <c r="F949" s="11"/>
      <c r="G949" s="11"/>
      <c r="H949" s="10"/>
      <c r="I949" s="28"/>
      <c r="AI949" s="11"/>
    </row>
    <row r="950" spans="6:35" s="23" customFormat="1" x14ac:dyDescent="0.25">
      <c r="F950" s="11"/>
      <c r="G950" s="11"/>
      <c r="H950" s="10"/>
      <c r="I950" s="28"/>
      <c r="AI950" s="11"/>
    </row>
    <row r="951" spans="6:35" s="23" customFormat="1" x14ac:dyDescent="0.25">
      <c r="F951" s="11"/>
      <c r="G951" s="11"/>
      <c r="H951" s="10"/>
      <c r="I951" s="28"/>
      <c r="AI951" s="11"/>
    </row>
    <row r="952" spans="6:35" s="23" customFormat="1" x14ac:dyDescent="0.25">
      <c r="F952" s="11"/>
      <c r="G952" s="11"/>
      <c r="H952" s="10"/>
      <c r="I952" s="28"/>
      <c r="AI952" s="11"/>
    </row>
    <row r="953" spans="6:35" s="23" customFormat="1" x14ac:dyDescent="0.25">
      <c r="F953" s="11"/>
      <c r="G953" s="11"/>
      <c r="H953" s="10"/>
      <c r="I953" s="28"/>
      <c r="AI953" s="11"/>
    </row>
    <row r="954" spans="6:35" s="23" customFormat="1" x14ac:dyDescent="0.25">
      <c r="F954" s="11"/>
      <c r="G954" s="11"/>
      <c r="H954" s="10"/>
      <c r="I954" s="28"/>
      <c r="AI954" s="11"/>
    </row>
    <row r="955" spans="6:35" s="23" customFormat="1" x14ac:dyDescent="0.25">
      <c r="F955" s="11"/>
      <c r="G955" s="11"/>
      <c r="H955" s="10"/>
      <c r="I955" s="28"/>
      <c r="AI955" s="11"/>
    </row>
    <row r="956" spans="6:35" s="23" customFormat="1" x14ac:dyDescent="0.25">
      <c r="F956" s="11"/>
      <c r="G956" s="11"/>
      <c r="H956" s="10"/>
      <c r="I956" s="28"/>
      <c r="AI956" s="11"/>
    </row>
    <row r="957" spans="6:35" s="23" customFormat="1" x14ac:dyDescent="0.25">
      <c r="F957" s="11"/>
      <c r="G957" s="11"/>
      <c r="H957" s="10"/>
      <c r="I957" s="28"/>
      <c r="AI957" s="11"/>
    </row>
    <row r="958" spans="6:35" s="23" customFormat="1" x14ac:dyDescent="0.25">
      <c r="F958" s="11"/>
      <c r="G958" s="11"/>
      <c r="H958" s="10"/>
      <c r="I958" s="28"/>
      <c r="AI958" s="11"/>
    </row>
    <row r="959" spans="6:35" s="23" customFormat="1" x14ac:dyDescent="0.25">
      <c r="F959" s="11"/>
      <c r="G959" s="11"/>
      <c r="H959" s="10"/>
      <c r="I959" s="28"/>
      <c r="AI959" s="11"/>
    </row>
    <row r="960" spans="6:35" s="23" customFormat="1" x14ac:dyDescent="0.25">
      <c r="F960" s="11"/>
      <c r="G960" s="11"/>
      <c r="H960" s="10"/>
      <c r="I960" s="28"/>
      <c r="AI960" s="11"/>
    </row>
    <row r="961" spans="6:35" s="23" customFormat="1" x14ac:dyDescent="0.25">
      <c r="F961" s="11"/>
      <c r="G961" s="11"/>
      <c r="H961" s="10"/>
      <c r="I961" s="28"/>
      <c r="AI961" s="11"/>
    </row>
    <row r="962" spans="6:35" s="23" customFormat="1" x14ac:dyDescent="0.25">
      <c r="F962" s="11"/>
      <c r="G962" s="11"/>
      <c r="H962" s="10"/>
      <c r="I962" s="28"/>
      <c r="AI962" s="11"/>
    </row>
    <row r="963" spans="6:35" s="23" customFormat="1" x14ac:dyDescent="0.25">
      <c r="F963" s="11"/>
      <c r="G963" s="11"/>
      <c r="H963" s="10"/>
      <c r="I963" s="28"/>
      <c r="AI963" s="11"/>
    </row>
    <row r="964" spans="6:35" s="23" customFormat="1" x14ac:dyDescent="0.25">
      <c r="F964" s="11"/>
      <c r="G964" s="11"/>
      <c r="H964" s="10"/>
      <c r="I964" s="28"/>
      <c r="AI964" s="11"/>
    </row>
    <row r="965" spans="6:35" s="23" customFormat="1" x14ac:dyDescent="0.25">
      <c r="F965" s="11"/>
      <c r="G965" s="11"/>
      <c r="H965" s="10"/>
      <c r="I965" s="28"/>
      <c r="AI965" s="11"/>
    </row>
    <row r="966" spans="6:35" s="23" customFormat="1" x14ac:dyDescent="0.25">
      <c r="F966" s="11"/>
      <c r="G966" s="11"/>
      <c r="H966" s="10"/>
      <c r="I966" s="28"/>
      <c r="AI966" s="11"/>
    </row>
    <row r="967" spans="6:35" s="23" customFormat="1" x14ac:dyDescent="0.25">
      <c r="F967" s="11"/>
      <c r="G967" s="11"/>
      <c r="H967" s="10"/>
      <c r="I967" s="28"/>
      <c r="AI967" s="11"/>
    </row>
    <row r="968" spans="6:35" s="23" customFormat="1" x14ac:dyDescent="0.25">
      <c r="F968" s="11"/>
      <c r="G968" s="11"/>
      <c r="H968" s="10"/>
      <c r="I968" s="28"/>
      <c r="AI968" s="11"/>
    </row>
    <row r="969" spans="6:35" s="23" customFormat="1" x14ac:dyDescent="0.25">
      <c r="F969" s="11"/>
      <c r="G969" s="11"/>
      <c r="H969" s="10"/>
      <c r="I969" s="28"/>
      <c r="AI969" s="11"/>
    </row>
    <row r="970" spans="6:35" s="23" customFormat="1" x14ac:dyDescent="0.25">
      <c r="F970" s="11"/>
      <c r="G970" s="11"/>
      <c r="H970" s="10"/>
      <c r="I970" s="28"/>
      <c r="AI970" s="11"/>
    </row>
    <row r="971" spans="6:35" s="23" customFormat="1" x14ac:dyDescent="0.25">
      <c r="F971" s="11"/>
      <c r="G971" s="11"/>
      <c r="H971" s="10"/>
      <c r="I971" s="28"/>
      <c r="AI971" s="11"/>
    </row>
    <row r="972" spans="6:35" s="23" customFormat="1" x14ac:dyDescent="0.25">
      <c r="F972" s="11"/>
      <c r="G972" s="11"/>
      <c r="H972" s="10"/>
      <c r="I972" s="28"/>
      <c r="AI972" s="11"/>
    </row>
    <row r="973" spans="6:35" s="23" customFormat="1" x14ac:dyDescent="0.25">
      <c r="F973" s="11"/>
      <c r="G973" s="11"/>
      <c r="H973" s="10"/>
      <c r="I973" s="28"/>
      <c r="AI973" s="11"/>
    </row>
    <row r="974" spans="6:35" s="23" customFormat="1" x14ac:dyDescent="0.25">
      <c r="F974" s="11"/>
      <c r="G974" s="11"/>
      <c r="H974" s="10"/>
      <c r="I974" s="28"/>
      <c r="AI974" s="11"/>
    </row>
    <row r="975" spans="6:35" s="23" customFormat="1" x14ac:dyDescent="0.25">
      <c r="F975" s="11"/>
      <c r="G975" s="11"/>
      <c r="H975" s="10"/>
      <c r="I975" s="28"/>
      <c r="AI975" s="11"/>
    </row>
    <row r="976" spans="6:35" s="23" customFormat="1" x14ac:dyDescent="0.25">
      <c r="F976" s="11"/>
      <c r="G976" s="11"/>
      <c r="H976" s="10"/>
      <c r="I976" s="28"/>
      <c r="AI976" s="11"/>
    </row>
    <row r="977" spans="6:35" s="23" customFormat="1" x14ac:dyDescent="0.25">
      <c r="F977" s="11"/>
      <c r="G977" s="11"/>
      <c r="H977" s="10"/>
      <c r="I977" s="28"/>
      <c r="AI977" s="11"/>
    </row>
    <row r="978" spans="6:35" s="23" customFormat="1" x14ac:dyDescent="0.25">
      <c r="F978" s="11"/>
      <c r="G978" s="11"/>
      <c r="H978" s="10"/>
      <c r="I978" s="28"/>
      <c r="AI978" s="11"/>
    </row>
    <row r="979" spans="6:35" s="23" customFormat="1" x14ac:dyDescent="0.25">
      <c r="F979" s="11"/>
      <c r="G979" s="11"/>
      <c r="H979" s="10"/>
      <c r="I979" s="28"/>
      <c r="AI979" s="11"/>
    </row>
    <row r="980" spans="6:35" s="23" customFormat="1" x14ac:dyDescent="0.25">
      <c r="F980" s="11"/>
      <c r="G980" s="11"/>
      <c r="H980" s="10"/>
      <c r="I980" s="28"/>
      <c r="AI980" s="11"/>
    </row>
    <row r="981" spans="6:35" s="23" customFormat="1" x14ac:dyDescent="0.25">
      <c r="F981" s="11"/>
      <c r="G981" s="11"/>
      <c r="H981" s="10"/>
      <c r="I981" s="28"/>
      <c r="AI981" s="11"/>
    </row>
    <row r="982" spans="6:35" s="23" customFormat="1" x14ac:dyDescent="0.25">
      <c r="F982" s="11"/>
      <c r="G982" s="11"/>
      <c r="H982" s="10"/>
      <c r="I982" s="28"/>
      <c r="AI982" s="11"/>
    </row>
    <row r="983" spans="6:35" s="23" customFormat="1" x14ac:dyDescent="0.25">
      <c r="F983" s="11"/>
      <c r="G983" s="11"/>
      <c r="H983" s="10"/>
      <c r="I983" s="28"/>
      <c r="AI983" s="11"/>
    </row>
    <row r="984" spans="6:35" s="23" customFormat="1" x14ac:dyDescent="0.25">
      <c r="F984" s="11"/>
      <c r="G984" s="11"/>
      <c r="H984" s="10"/>
      <c r="I984" s="28"/>
      <c r="AI984" s="11"/>
    </row>
    <row r="985" spans="6:35" s="23" customFormat="1" x14ac:dyDescent="0.25">
      <c r="F985" s="11"/>
      <c r="G985" s="11"/>
      <c r="H985" s="10"/>
      <c r="I985" s="28"/>
      <c r="AI985" s="11"/>
    </row>
    <row r="986" spans="6:35" s="23" customFormat="1" x14ac:dyDescent="0.25">
      <c r="F986" s="11"/>
      <c r="G986" s="11"/>
      <c r="H986" s="10"/>
      <c r="I986" s="28"/>
      <c r="AI986" s="11"/>
    </row>
    <row r="987" spans="6:35" s="23" customFormat="1" x14ac:dyDescent="0.25">
      <c r="F987" s="11"/>
      <c r="G987" s="11"/>
      <c r="H987" s="10"/>
      <c r="I987" s="28"/>
      <c r="AI987" s="11"/>
    </row>
    <row r="988" spans="6:35" s="23" customFormat="1" x14ac:dyDescent="0.25">
      <c r="F988" s="11"/>
      <c r="G988" s="11"/>
      <c r="H988" s="10"/>
      <c r="I988" s="28"/>
      <c r="AI988" s="11"/>
    </row>
    <row r="989" spans="6:35" s="23" customFormat="1" x14ac:dyDescent="0.25">
      <c r="F989" s="11"/>
      <c r="G989" s="11"/>
      <c r="H989" s="10"/>
      <c r="I989" s="28"/>
      <c r="AI989" s="11"/>
    </row>
    <row r="990" spans="6:35" s="23" customFormat="1" x14ac:dyDescent="0.25">
      <c r="F990" s="11"/>
      <c r="G990" s="11"/>
      <c r="H990" s="10"/>
      <c r="I990" s="28"/>
      <c r="AI990" s="11"/>
    </row>
    <row r="991" spans="6:35" s="23" customFormat="1" x14ac:dyDescent="0.25">
      <c r="F991" s="11"/>
      <c r="G991" s="11"/>
      <c r="H991" s="10"/>
      <c r="I991" s="28"/>
      <c r="AI991" s="11"/>
    </row>
    <row r="992" spans="6:35" s="23" customFormat="1" x14ac:dyDescent="0.25">
      <c r="F992" s="11"/>
      <c r="G992" s="11"/>
      <c r="H992" s="10"/>
      <c r="I992" s="28"/>
      <c r="AI992" s="11"/>
    </row>
    <row r="993" spans="6:35" s="23" customFormat="1" x14ac:dyDescent="0.25">
      <c r="F993" s="11"/>
      <c r="G993" s="11"/>
      <c r="H993" s="10"/>
      <c r="I993" s="28"/>
      <c r="AI993" s="11"/>
    </row>
    <row r="994" spans="6:35" s="23" customFormat="1" x14ac:dyDescent="0.25">
      <c r="F994" s="11"/>
      <c r="G994" s="11"/>
      <c r="H994" s="10"/>
      <c r="I994" s="28"/>
      <c r="AI994" s="11"/>
    </row>
    <row r="995" spans="6:35" s="23" customFormat="1" x14ac:dyDescent="0.25">
      <c r="F995" s="11"/>
      <c r="G995" s="11"/>
      <c r="H995" s="10"/>
      <c r="I995" s="28"/>
      <c r="AI995" s="11"/>
    </row>
    <row r="996" spans="6:35" s="23" customFormat="1" x14ac:dyDescent="0.25">
      <c r="F996" s="11"/>
      <c r="G996" s="11"/>
      <c r="H996" s="10"/>
      <c r="I996" s="28"/>
      <c r="AI996" s="11"/>
    </row>
    <row r="997" spans="6:35" s="23" customFormat="1" x14ac:dyDescent="0.25">
      <c r="F997" s="11"/>
      <c r="G997" s="11"/>
      <c r="H997" s="10"/>
      <c r="I997" s="28"/>
      <c r="AI997" s="11"/>
    </row>
    <row r="998" spans="6:35" s="23" customFormat="1" x14ac:dyDescent="0.25">
      <c r="F998" s="11"/>
      <c r="G998" s="11"/>
      <c r="H998" s="10"/>
      <c r="I998" s="28"/>
      <c r="AI998" s="11"/>
    </row>
    <row r="999" spans="6:35" s="23" customFormat="1" x14ac:dyDescent="0.25">
      <c r="F999" s="11"/>
      <c r="G999" s="11"/>
      <c r="H999" s="10"/>
      <c r="I999" s="28"/>
      <c r="AI999" s="11"/>
    </row>
    <row r="1000" spans="6:35" s="23" customFormat="1" x14ac:dyDescent="0.25">
      <c r="F1000" s="11"/>
      <c r="G1000" s="11"/>
      <c r="H1000" s="10"/>
      <c r="I1000" s="28"/>
      <c r="AI1000" s="11"/>
    </row>
    <row r="1001" spans="6:35" s="23" customFormat="1" x14ac:dyDescent="0.25">
      <c r="F1001" s="11"/>
      <c r="G1001" s="11"/>
      <c r="H1001" s="10"/>
      <c r="I1001" s="28"/>
      <c r="AI1001" s="11"/>
    </row>
    <row r="1002" spans="6:35" s="23" customFormat="1" x14ac:dyDescent="0.25">
      <c r="F1002" s="11"/>
      <c r="G1002" s="11"/>
      <c r="H1002" s="10"/>
      <c r="I1002" s="28"/>
      <c r="AI1002" s="11"/>
    </row>
    <row r="1003" spans="6:35" s="23" customFormat="1" x14ac:dyDescent="0.25">
      <c r="F1003" s="11"/>
      <c r="G1003" s="11"/>
      <c r="H1003" s="10"/>
      <c r="I1003" s="28"/>
      <c r="AI1003" s="11"/>
    </row>
    <row r="1004" spans="6:35" s="23" customFormat="1" x14ac:dyDescent="0.25">
      <c r="F1004" s="11"/>
      <c r="G1004" s="11"/>
      <c r="H1004" s="10"/>
      <c r="I1004" s="28"/>
      <c r="AI1004" s="11"/>
    </row>
    <row r="1005" spans="6:35" s="23" customFormat="1" x14ac:dyDescent="0.25">
      <c r="F1005" s="11"/>
      <c r="G1005" s="11"/>
      <c r="H1005" s="10"/>
      <c r="I1005" s="28"/>
      <c r="AI1005" s="11"/>
    </row>
    <row r="1006" spans="6:35" s="23" customFormat="1" x14ac:dyDescent="0.25">
      <c r="F1006" s="11"/>
      <c r="G1006" s="11"/>
      <c r="H1006" s="10"/>
      <c r="I1006" s="28"/>
      <c r="AI1006" s="11"/>
    </row>
    <row r="1007" spans="6:35" s="23" customFormat="1" x14ac:dyDescent="0.25">
      <c r="F1007" s="11"/>
      <c r="G1007" s="11"/>
      <c r="H1007" s="10"/>
      <c r="I1007" s="28"/>
      <c r="AI1007" s="11"/>
    </row>
    <row r="1008" spans="6:35" s="23" customFormat="1" x14ac:dyDescent="0.25">
      <c r="F1008" s="11"/>
      <c r="G1008" s="11"/>
      <c r="H1008" s="10"/>
      <c r="I1008" s="28"/>
      <c r="AI1008" s="11"/>
    </row>
    <row r="1009" spans="6:35" s="23" customFormat="1" x14ac:dyDescent="0.25">
      <c r="F1009" s="11"/>
      <c r="G1009" s="11"/>
      <c r="H1009" s="10"/>
      <c r="I1009" s="28"/>
      <c r="AI1009" s="11"/>
    </row>
    <row r="1010" spans="6:35" s="23" customFormat="1" x14ac:dyDescent="0.25">
      <c r="F1010" s="11"/>
      <c r="G1010" s="11"/>
      <c r="H1010" s="10"/>
      <c r="I1010" s="28"/>
      <c r="AI1010" s="11"/>
    </row>
    <row r="1011" spans="6:35" s="23" customFormat="1" x14ac:dyDescent="0.25">
      <c r="F1011" s="11"/>
      <c r="G1011" s="11"/>
      <c r="H1011" s="10"/>
      <c r="I1011" s="28"/>
      <c r="AI1011" s="11"/>
    </row>
    <row r="1012" spans="6:35" s="23" customFormat="1" x14ac:dyDescent="0.25">
      <c r="F1012" s="11"/>
      <c r="G1012" s="11"/>
      <c r="H1012" s="10"/>
      <c r="I1012" s="28"/>
      <c r="AI1012" s="11"/>
    </row>
    <row r="1013" spans="6:35" s="23" customFormat="1" x14ac:dyDescent="0.25">
      <c r="F1013" s="11"/>
      <c r="G1013" s="11"/>
      <c r="H1013" s="10"/>
      <c r="I1013" s="28"/>
      <c r="AI1013" s="11"/>
    </row>
    <row r="1014" spans="6:35" s="23" customFormat="1" x14ac:dyDescent="0.25">
      <c r="F1014" s="11"/>
      <c r="G1014" s="11"/>
      <c r="H1014" s="10"/>
      <c r="I1014" s="28"/>
      <c r="AI1014" s="11"/>
    </row>
    <row r="1015" spans="6:35" s="23" customFormat="1" x14ac:dyDescent="0.25">
      <c r="F1015" s="11"/>
      <c r="G1015" s="11"/>
      <c r="H1015" s="10"/>
      <c r="I1015" s="28"/>
      <c r="AI1015" s="11"/>
    </row>
    <row r="1016" spans="6:35" s="23" customFormat="1" x14ac:dyDescent="0.25">
      <c r="F1016" s="11"/>
      <c r="G1016" s="11"/>
      <c r="H1016" s="10"/>
      <c r="I1016" s="28"/>
      <c r="AI1016" s="11"/>
    </row>
    <row r="1017" spans="6:35" s="23" customFormat="1" x14ac:dyDescent="0.25">
      <c r="F1017" s="11"/>
      <c r="G1017" s="11"/>
      <c r="H1017" s="10"/>
      <c r="I1017" s="28"/>
      <c r="AI1017" s="11"/>
    </row>
    <row r="1018" spans="6:35" s="23" customFormat="1" x14ac:dyDescent="0.25">
      <c r="F1018" s="11"/>
      <c r="G1018" s="11"/>
      <c r="H1018" s="10"/>
      <c r="I1018" s="28"/>
      <c r="AI1018" s="11"/>
    </row>
    <row r="1019" spans="6:35" s="23" customFormat="1" x14ac:dyDescent="0.25">
      <c r="F1019" s="11"/>
      <c r="G1019" s="11"/>
      <c r="H1019" s="10"/>
      <c r="I1019" s="28"/>
      <c r="AI1019" s="11"/>
    </row>
    <row r="1020" spans="6:35" s="23" customFormat="1" x14ac:dyDescent="0.25">
      <c r="F1020" s="11"/>
      <c r="G1020" s="11"/>
      <c r="H1020" s="10"/>
      <c r="I1020" s="28"/>
      <c r="AI1020" s="11"/>
    </row>
    <row r="1021" spans="6:35" s="23" customFormat="1" x14ac:dyDescent="0.25">
      <c r="F1021" s="11"/>
      <c r="G1021" s="11"/>
      <c r="H1021" s="10"/>
      <c r="I1021" s="28"/>
      <c r="AI1021" s="11"/>
    </row>
    <row r="1022" spans="6:35" s="23" customFormat="1" x14ac:dyDescent="0.25">
      <c r="F1022" s="11"/>
      <c r="G1022" s="11"/>
      <c r="H1022" s="10"/>
      <c r="I1022" s="28"/>
      <c r="AI1022" s="11"/>
    </row>
    <row r="1023" spans="6:35" s="23" customFormat="1" x14ac:dyDescent="0.25">
      <c r="F1023" s="11"/>
      <c r="G1023" s="11"/>
      <c r="H1023" s="10"/>
      <c r="I1023" s="28"/>
      <c r="AI1023" s="11"/>
    </row>
    <row r="1024" spans="6:35" s="23" customFormat="1" x14ac:dyDescent="0.25">
      <c r="F1024" s="11"/>
      <c r="G1024" s="11"/>
      <c r="H1024" s="10"/>
      <c r="I1024" s="28"/>
      <c r="AI1024" s="11"/>
    </row>
    <row r="1025" spans="6:35" s="23" customFormat="1" x14ac:dyDescent="0.25">
      <c r="F1025" s="11"/>
      <c r="G1025" s="11"/>
      <c r="H1025" s="10"/>
      <c r="I1025" s="28"/>
      <c r="AI1025" s="11"/>
    </row>
    <row r="1026" spans="6:35" s="23" customFormat="1" x14ac:dyDescent="0.25">
      <c r="F1026" s="11"/>
      <c r="G1026" s="11"/>
      <c r="H1026" s="10"/>
      <c r="I1026" s="28"/>
      <c r="AI1026" s="11"/>
    </row>
    <row r="1027" spans="6:35" s="23" customFormat="1" x14ac:dyDescent="0.25">
      <c r="F1027" s="11"/>
      <c r="G1027" s="11"/>
      <c r="H1027" s="10"/>
      <c r="I1027" s="28"/>
      <c r="AI1027" s="11"/>
    </row>
    <row r="1028" spans="6:35" s="23" customFormat="1" x14ac:dyDescent="0.25">
      <c r="F1028" s="11"/>
      <c r="G1028" s="11"/>
      <c r="H1028" s="10"/>
      <c r="I1028" s="28"/>
      <c r="AI1028" s="11"/>
    </row>
    <row r="1029" spans="6:35" s="23" customFormat="1" x14ac:dyDescent="0.25">
      <c r="F1029" s="11"/>
      <c r="G1029" s="11"/>
      <c r="H1029" s="10"/>
      <c r="I1029" s="28"/>
      <c r="AI1029" s="11"/>
    </row>
    <row r="1030" spans="6:35" s="23" customFormat="1" x14ac:dyDescent="0.25">
      <c r="F1030" s="11"/>
      <c r="G1030" s="11"/>
      <c r="H1030" s="10"/>
      <c r="I1030" s="28"/>
      <c r="AI1030" s="11"/>
    </row>
    <row r="1031" spans="6:35" s="23" customFormat="1" x14ac:dyDescent="0.25">
      <c r="F1031" s="11"/>
      <c r="G1031" s="11"/>
      <c r="H1031" s="10"/>
      <c r="I1031" s="28"/>
      <c r="AI1031" s="11"/>
    </row>
    <row r="1032" spans="6:35" s="23" customFormat="1" x14ac:dyDescent="0.25">
      <c r="F1032" s="11"/>
      <c r="G1032" s="11"/>
      <c r="H1032" s="10"/>
      <c r="I1032" s="28"/>
      <c r="AI1032" s="11"/>
    </row>
    <row r="1033" spans="6:35" s="23" customFormat="1" x14ac:dyDescent="0.25">
      <c r="F1033" s="11"/>
      <c r="G1033" s="11"/>
      <c r="H1033" s="10"/>
      <c r="I1033" s="28"/>
      <c r="AI1033" s="11"/>
    </row>
    <row r="1034" spans="6:35" s="23" customFormat="1" x14ac:dyDescent="0.25">
      <c r="F1034" s="11"/>
      <c r="G1034" s="11"/>
      <c r="H1034" s="10"/>
      <c r="I1034" s="28"/>
      <c r="AI1034" s="11"/>
    </row>
    <row r="1035" spans="6:35" s="23" customFormat="1" x14ac:dyDescent="0.25">
      <c r="F1035" s="11"/>
      <c r="G1035" s="11"/>
      <c r="H1035" s="10"/>
      <c r="I1035" s="28"/>
      <c r="AI1035" s="11"/>
    </row>
    <row r="1036" spans="6:35" s="23" customFormat="1" x14ac:dyDescent="0.25">
      <c r="F1036" s="11"/>
      <c r="G1036" s="11"/>
      <c r="H1036" s="10"/>
      <c r="I1036" s="28"/>
      <c r="AI1036" s="11"/>
    </row>
    <row r="1037" spans="6:35" s="23" customFormat="1" x14ac:dyDescent="0.25">
      <c r="F1037" s="11"/>
      <c r="G1037" s="11"/>
      <c r="H1037" s="10"/>
      <c r="I1037" s="28"/>
      <c r="AI1037" s="11"/>
    </row>
    <row r="1038" spans="6:35" s="23" customFormat="1" x14ac:dyDescent="0.25">
      <c r="F1038" s="11"/>
      <c r="G1038" s="11"/>
      <c r="H1038" s="10"/>
      <c r="I1038" s="28"/>
      <c r="AI1038" s="11"/>
    </row>
    <row r="1039" spans="6:35" s="23" customFormat="1" x14ac:dyDescent="0.25">
      <c r="F1039" s="11"/>
      <c r="G1039" s="11"/>
      <c r="H1039" s="10"/>
      <c r="I1039" s="28"/>
      <c r="AI1039" s="11"/>
    </row>
    <row r="1040" spans="6:35" s="23" customFormat="1" x14ac:dyDescent="0.25">
      <c r="F1040" s="11"/>
      <c r="G1040" s="11"/>
      <c r="H1040" s="10"/>
      <c r="I1040" s="28"/>
      <c r="AI1040" s="11"/>
    </row>
    <row r="1041" spans="6:35" s="23" customFormat="1" x14ac:dyDescent="0.25">
      <c r="F1041" s="11"/>
      <c r="G1041" s="11"/>
      <c r="H1041" s="10"/>
      <c r="I1041" s="28"/>
      <c r="AI1041" s="11"/>
    </row>
    <row r="1042" spans="6:35" s="23" customFormat="1" x14ac:dyDescent="0.25">
      <c r="F1042" s="11"/>
      <c r="G1042" s="11"/>
      <c r="H1042" s="10"/>
      <c r="I1042" s="28"/>
      <c r="AI1042" s="11"/>
    </row>
    <row r="1043" spans="6:35" s="23" customFormat="1" x14ac:dyDescent="0.25">
      <c r="F1043" s="11"/>
      <c r="G1043" s="11"/>
      <c r="H1043" s="10"/>
      <c r="I1043" s="28"/>
      <c r="AI1043" s="11"/>
    </row>
    <row r="1044" spans="6:35" s="23" customFormat="1" x14ac:dyDescent="0.25">
      <c r="F1044" s="11"/>
      <c r="G1044" s="11"/>
      <c r="H1044" s="10"/>
      <c r="I1044" s="28"/>
      <c r="AI1044" s="11"/>
    </row>
    <row r="1045" spans="6:35" s="23" customFormat="1" x14ac:dyDescent="0.25">
      <c r="F1045" s="11"/>
      <c r="G1045" s="11"/>
      <c r="H1045" s="10"/>
      <c r="I1045" s="28"/>
      <c r="AI1045" s="11"/>
    </row>
    <row r="1046" spans="6:35" s="23" customFormat="1" x14ac:dyDescent="0.25">
      <c r="F1046" s="11"/>
      <c r="G1046" s="11"/>
      <c r="H1046" s="10"/>
      <c r="I1046" s="28"/>
      <c r="AI1046" s="11"/>
    </row>
    <row r="1047" spans="6:35" s="23" customFormat="1" x14ac:dyDescent="0.25">
      <c r="F1047" s="11"/>
      <c r="G1047" s="11"/>
      <c r="H1047" s="10"/>
      <c r="I1047" s="28"/>
      <c r="AI1047" s="11"/>
    </row>
    <row r="1048" spans="6:35" s="23" customFormat="1" x14ac:dyDescent="0.25">
      <c r="F1048" s="11"/>
      <c r="G1048" s="11"/>
      <c r="H1048" s="10"/>
      <c r="I1048" s="28"/>
      <c r="AI1048" s="11"/>
    </row>
    <row r="1049" spans="6:35" s="23" customFormat="1" x14ac:dyDescent="0.25">
      <c r="F1049" s="11"/>
      <c r="G1049" s="11"/>
      <c r="H1049" s="10"/>
      <c r="I1049" s="28"/>
      <c r="AI1049" s="11"/>
    </row>
    <row r="1050" spans="6:35" s="23" customFormat="1" x14ac:dyDescent="0.25">
      <c r="F1050" s="11"/>
      <c r="G1050" s="11"/>
      <c r="H1050" s="10"/>
      <c r="I1050" s="28"/>
      <c r="AI1050" s="11"/>
    </row>
    <row r="1051" spans="6:35" s="23" customFormat="1" x14ac:dyDescent="0.25">
      <c r="F1051" s="11"/>
      <c r="G1051" s="11"/>
      <c r="H1051" s="10"/>
      <c r="I1051" s="28"/>
      <c r="AI1051" s="11"/>
    </row>
    <row r="1052" spans="6:35" s="23" customFormat="1" x14ac:dyDescent="0.25">
      <c r="F1052" s="11"/>
      <c r="G1052" s="11"/>
      <c r="H1052" s="10"/>
      <c r="I1052" s="28"/>
      <c r="AI1052" s="11"/>
    </row>
    <row r="1053" spans="6:35" s="23" customFormat="1" x14ac:dyDescent="0.25">
      <c r="F1053" s="11"/>
      <c r="G1053" s="11"/>
      <c r="H1053" s="10"/>
      <c r="I1053" s="28"/>
      <c r="AI1053" s="11"/>
    </row>
    <row r="1054" spans="6:35" s="23" customFormat="1" x14ac:dyDescent="0.25">
      <c r="F1054" s="11"/>
      <c r="G1054" s="11"/>
      <c r="H1054" s="10"/>
      <c r="I1054" s="28"/>
      <c r="AI1054" s="11"/>
    </row>
    <row r="1055" spans="6:35" s="23" customFormat="1" x14ac:dyDescent="0.25">
      <c r="F1055" s="11"/>
      <c r="G1055" s="11"/>
      <c r="H1055" s="10"/>
      <c r="I1055" s="28"/>
      <c r="AI1055" s="11"/>
    </row>
    <row r="1056" spans="6:35" s="23" customFormat="1" x14ac:dyDescent="0.25">
      <c r="F1056" s="11"/>
      <c r="G1056" s="11"/>
      <c r="H1056" s="10"/>
      <c r="I1056" s="28"/>
      <c r="AI1056" s="11"/>
    </row>
    <row r="1057" spans="6:35" s="23" customFormat="1" x14ac:dyDescent="0.25">
      <c r="F1057" s="11"/>
      <c r="G1057" s="11"/>
      <c r="H1057" s="10"/>
      <c r="I1057" s="28"/>
      <c r="AI1057" s="11"/>
    </row>
    <row r="1058" spans="6:35" s="23" customFormat="1" x14ac:dyDescent="0.25">
      <c r="F1058" s="11"/>
      <c r="G1058" s="11"/>
      <c r="H1058" s="10"/>
      <c r="I1058" s="28"/>
      <c r="AI1058" s="11"/>
    </row>
    <row r="1059" spans="6:35" s="23" customFormat="1" x14ac:dyDescent="0.25">
      <c r="F1059" s="11"/>
      <c r="G1059" s="11"/>
      <c r="H1059" s="10"/>
      <c r="I1059" s="28"/>
      <c r="AI1059" s="11"/>
    </row>
    <row r="1060" spans="6:35" s="23" customFormat="1" x14ac:dyDescent="0.25">
      <c r="F1060" s="11"/>
      <c r="G1060" s="11"/>
      <c r="H1060" s="10"/>
      <c r="I1060" s="28"/>
      <c r="AI1060" s="11"/>
    </row>
    <row r="1061" spans="6:35" s="23" customFormat="1" x14ac:dyDescent="0.25">
      <c r="F1061" s="11"/>
      <c r="G1061" s="11"/>
      <c r="H1061" s="10"/>
      <c r="I1061" s="28"/>
      <c r="AI1061" s="11"/>
    </row>
    <row r="1062" spans="6:35" s="23" customFormat="1" x14ac:dyDescent="0.25">
      <c r="F1062" s="11"/>
      <c r="G1062" s="11"/>
      <c r="H1062" s="10"/>
      <c r="I1062" s="28"/>
      <c r="AI1062" s="11"/>
    </row>
    <row r="1063" spans="6:35" s="23" customFormat="1" x14ac:dyDescent="0.25">
      <c r="F1063" s="11"/>
      <c r="G1063" s="11"/>
      <c r="H1063" s="10"/>
      <c r="I1063" s="28"/>
      <c r="AI1063" s="11"/>
    </row>
    <row r="1064" spans="6:35" s="23" customFormat="1" x14ac:dyDescent="0.25">
      <c r="F1064" s="11"/>
      <c r="G1064" s="11"/>
      <c r="H1064" s="10"/>
      <c r="I1064" s="28"/>
      <c r="AI1064" s="11"/>
    </row>
    <row r="1065" spans="6:35" s="23" customFormat="1" x14ac:dyDescent="0.25">
      <c r="F1065" s="11"/>
      <c r="G1065" s="11"/>
      <c r="H1065" s="10"/>
      <c r="I1065" s="28"/>
      <c r="AI1065" s="11"/>
    </row>
    <row r="1066" spans="6:35" s="23" customFormat="1" x14ac:dyDescent="0.25">
      <c r="F1066" s="11"/>
      <c r="G1066" s="11"/>
      <c r="H1066" s="10"/>
      <c r="I1066" s="28"/>
      <c r="AI1066" s="11"/>
    </row>
    <row r="1067" spans="6:35" s="23" customFormat="1" x14ac:dyDescent="0.25">
      <c r="F1067" s="11"/>
      <c r="G1067" s="11"/>
      <c r="H1067" s="10"/>
      <c r="I1067" s="28"/>
      <c r="AI1067" s="11"/>
    </row>
    <row r="1068" spans="6:35" s="23" customFormat="1" x14ac:dyDescent="0.25">
      <c r="F1068" s="11"/>
      <c r="G1068" s="11"/>
      <c r="H1068" s="10"/>
      <c r="I1068" s="28"/>
      <c r="AI1068" s="11"/>
    </row>
    <row r="1069" spans="6:35" s="23" customFormat="1" x14ac:dyDescent="0.25">
      <c r="F1069" s="11"/>
      <c r="G1069" s="11"/>
      <c r="H1069" s="10"/>
      <c r="I1069" s="28"/>
      <c r="AI1069" s="11"/>
    </row>
    <row r="1070" spans="6:35" s="23" customFormat="1" x14ac:dyDescent="0.25">
      <c r="F1070" s="11"/>
      <c r="G1070" s="11"/>
      <c r="H1070" s="10"/>
      <c r="I1070" s="28"/>
      <c r="AI1070" s="11"/>
    </row>
    <row r="1071" spans="6:35" s="23" customFormat="1" x14ac:dyDescent="0.25">
      <c r="F1071" s="11"/>
      <c r="G1071" s="11"/>
      <c r="H1071" s="10"/>
      <c r="I1071" s="28"/>
      <c r="AI1071" s="11"/>
    </row>
    <row r="1072" spans="6:35" s="23" customFormat="1" x14ac:dyDescent="0.25">
      <c r="F1072" s="11"/>
      <c r="G1072" s="11"/>
      <c r="H1072" s="10"/>
      <c r="I1072" s="28"/>
      <c r="AI1072" s="11"/>
    </row>
    <row r="1073" spans="6:35" s="23" customFormat="1" x14ac:dyDescent="0.25">
      <c r="F1073" s="11"/>
      <c r="G1073" s="11"/>
      <c r="H1073" s="10"/>
      <c r="I1073" s="28"/>
      <c r="AI1073" s="11"/>
    </row>
    <row r="1074" spans="6:35" s="23" customFormat="1" x14ac:dyDescent="0.25">
      <c r="F1074" s="11"/>
      <c r="G1074" s="11"/>
      <c r="H1074" s="10"/>
      <c r="I1074" s="28"/>
      <c r="AI1074" s="11"/>
    </row>
    <row r="1075" spans="6:35" s="23" customFormat="1" x14ac:dyDescent="0.25">
      <c r="F1075" s="11"/>
      <c r="G1075" s="11"/>
      <c r="H1075" s="10"/>
      <c r="I1075" s="28"/>
      <c r="AI1075" s="11"/>
    </row>
    <row r="1076" spans="6:35" s="23" customFormat="1" x14ac:dyDescent="0.25">
      <c r="F1076" s="11"/>
      <c r="G1076" s="11"/>
      <c r="H1076" s="10"/>
      <c r="I1076" s="28"/>
      <c r="AI1076" s="11"/>
    </row>
    <row r="1077" spans="6:35" s="23" customFormat="1" x14ac:dyDescent="0.25">
      <c r="F1077" s="11"/>
      <c r="G1077" s="11"/>
      <c r="H1077" s="10"/>
      <c r="I1077" s="28"/>
      <c r="AI1077" s="11"/>
    </row>
    <row r="1078" spans="6:35" s="23" customFormat="1" x14ac:dyDescent="0.25">
      <c r="F1078" s="11"/>
      <c r="G1078" s="11"/>
      <c r="H1078" s="10"/>
      <c r="I1078" s="28"/>
      <c r="AI1078" s="11"/>
    </row>
    <row r="1079" spans="6:35" s="23" customFormat="1" x14ac:dyDescent="0.25">
      <c r="F1079" s="11"/>
      <c r="G1079" s="11"/>
      <c r="H1079" s="10"/>
      <c r="I1079" s="28"/>
      <c r="AI1079" s="11"/>
    </row>
    <row r="1080" spans="6:35" s="23" customFormat="1" x14ac:dyDescent="0.25">
      <c r="F1080" s="11"/>
      <c r="G1080" s="11"/>
      <c r="H1080" s="10"/>
      <c r="I1080" s="28"/>
      <c r="AI1080" s="11"/>
    </row>
    <row r="1081" spans="6:35" s="23" customFormat="1" x14ac:dyDescent="0.25">
      <c r="F1081" s="11"/>
      <c r="G1081" s="11"/>
      <c r="H1081" s="10"/>
      <c r="I1081" s="28"/>
      <c r="AI1081" s="11"/>
    </row>
    <row r="1082" spans="6:35" s="23" customFormat="1" x14ac:dyDescent="0.25">
      <c r="F1082" s="11"/>
      <c r="G1082" s="11"/>
      <c r="H1082" s="10"/>
      <c r="I1082" s="28"/>
      <c r="AI1082" s="11"/>
    </row>
    <row r="1083" spans="6:35" s="23" customFormat="1" x14ac:dyDescent="0.25">
      <c r="F1083" s="11"/>
      <c r="G1083" s="11"/>
      <c r="H1083" s="10"/>
      <c r="I1083" s="28"/>
      <c r="AI1083" s="11"/>
    </row>
    <row r="1084" spans="6:35" s="23" customFormat="1" x14ac:dyDescent="0.25">
      <c r="F1084" s="11"/>
      <c r="G1084" s="11"/>
      <c r="H1084" s="10"/>
      <c r="I1084" s="28"/>
      <c r="AI1084" s="11"/>
    </row>
    <row r="1085" spans="6:35" s="23" customFormat="1" x14ac:dyDescent="0.25">
      <c r="F1085" s="11"/>
      <c r="G1085" s="11"/>
      <c r="H1085" s="10"/>
      <c r="I1085" s="28"/>
      <c r="AI1085" s="11"/>
    </row>
    <row r="1086" spans="6:35" s="23" customFormat="1" x14ac:dyDescent="0.25">
      <c r="F1086" s="11"/>
      <c r="G1086" s="11"/>
      <c r="H1086" s="10"/>
      <c r="I1086" s="28"/>
      <c r="AI1086" s="11"/>
    </row>
    <row r="1087" spans="6:35" s="23" customFormat="1" x14ac:dyDescent="0.25">
      <c r="F1087" s="11"/>
      <c r="G1087" s="11"/>
      <c r="H1087" s="10"/>
      <c r="I1087" s="28"/>
      <c r="AI1087" s="11"/>
    </row>
    <row r="1088" spans="6:35" s="23" customFormat="1" x14ac:dyDescent="0.25">
      <c r="F1088" s="11"/>
      <c r="G1088" s="11"/>
      <c r="H1088" s="10"/>
      <c r="I1088" s="28"/>
      <c r="AI1088" s="11"/>
    </row>
    <row r="1089" spans="6:35" s="23" customFormat="1" x14ac:dyDescent="0.25">
      <c r="F1089" s="11"/>
      <c r="G1089" s="11"/>
      <c r="H1089" s="10"/>
      <c r="I1089" s="28"/>
      <c r="AI1089" s="11"/>
    </row>
    <row r="1090" spans="6:35" s="23" customFormat="1" x14ac:dyDescent="0.25">
      <c r="F1090" s="11"/>
      <c r="G1090" s="11"/>
      <c r="H1090" s="10"/>
      <c r="I1090" s="28"/>
      <c r="AI1090" s="11"/>
    </row>
    <row r="1091" spans="6:35" s="23" customFormat="1" x14ac:dyDescent="0.25">
      <c r="F1091" s="11"/>
      <c r="G1091" s="11"/>
      <c r="H1091" s="10"/>
      <c r="I1091" s="28"/>
      <c r="AI1091" s="11"/>
    </row>
    <row r="1092" spans="6:35" s="23" customFormat="1" x14ac:dyDescent="0.25">
      <c r="F1092" s="11"/>
      <c r="G1092" s="11"/>
      <c r="H1092" s="10"/>
      <c r="I1092" s="28"/>
      <c r="AI1092" s="11"/>
    </row>
    <row r="1093" spans="6:35" s="23" customFormat="1" x14ac:dyDescent="0.25">
      <c r="F1093" s="11"/>
      <c r="G1093" s="11"/>
      <c r="H1093" s="10"/>
      <c r="I1093" s="28"/>
      <c r="AI1093" s="11"/>
    </row>
    <row r="1094" spans="6:35" s="23" customFormat="1" x14ac:dyDescent="0.25">
      <c r="F1094" s="11"/>
      <c r="G1094" s="11"/>
      <c r="H1094" s="10"/>
      <c r="I1094" s="28"/>
      <c r="AI1094" s="11"/>
    </row>
    <row r="1095" spans="6:35" s="23" customFormat="1" x14ac:dyDescent="0.25">
      <c r="F1095" s="11"/>
      <c r="G1095" s="11"/>
      <c r="H1095" s="10"/>
      <c r="I1095" s="28"/>
      <c r="AI1095" s="11"/>
    </row>
    <row r="1096" spans="6:35" s="23" customFormat="1" x14ac:dyDescent="0.25">
      <c r="F1096" s="11"/>
      <c r="G1096" s="11"/>
      <c r="H1096" s="10"/>
      <c r="I1096" s="28"/>
      <c r="AI1096" s="11"/>
    </row>
    <row r="1097" spans="6:35" s="23" customFormat="1" x14ac:dyDescent="0.25">
      <c r="F1097" s="11"/>
      <c r="G1097" s="11"/>
      <c r="H1097" s="10"/>
      <c r="I1097" s="28"/>
      <c r="AI1097" s="11"/>
    </row>
    <row r="1098" spans="6:35" s="23" customFormat="1" x14ac:dyDescent="0.25">
      <c r="F1098" s="11"/>
      <c r="G1098" s="11"/>
      <c r="H1098" s="10"/>
      <c r="I1098" s="28"/>
      <c r="AI1098" s="11"/>
    </row>
    <row r="1099" spans="6:35" s="23" customFormat="1" x14ac:dyDescent="0.25">
      <c r="F1099" s="11"/>
      <c r="G1099" s="11"/>
      <c r="H1099" s="10"/>
      <c r="I1099" s="28"/>
      <c r="AI1099" s="11"/>
    </row>
    <row r="1100" spans="6:35" s="23" customFormat="1" x14ac:dyDescent="0.25">
      <c r="F1100" s="11"/>
      <c r="G1100" s="11"/>
      <c r="H1100" s="10"/>
      <c r="I1100" s="28"/>
      <c r="AI1100" s="11"/>
    </row>
    <row r="1101" spans="6:35" s="23" customFormat="1" x14ac:dyDescent="0.25">
      <c r="F1101" s="11"/>
      <c r="G1101" s="11"/>
      <c r="H1101" s="10"/>
      <c r="I1101" s="28"/>
      <c r="AI1101" s="11"/>
    </row>
    <row r="1102" spans="6:35" s="23" customFormat="1" x14ac:dyDescent="0.25">
      <c r="F1102" s="11"/>
      <c r="G1102" s="11"/>
      <c r="H1102" s="10"/>
      <c r="I1102" s="28"/>
      <c r="AI1102" s="11"/>
    </row>
    <row r="1103" spans="6:35" s="23" customFormat="1" x14ac:dyDescent="0.25">
      <c r="F1103" s="11"/>
      <c r="G1103" s="11"/>
      <c r="H1103" s="10"/>
      <c r="I1103" s="28"/>
      <c r="AI1103" s="11"/>
    </row>
    <row r="1104" spans="6:35" s="23" customFormat="1" x14ac:dyDescent="0.25">
      <c r="F1104" s="11"/>
      <c r="G1104" s="11"/>
      <c r="H1104" s="10"/>
      <c r="I1104" s="28"/>
      <c r="AI1104" s="11"/>
    </row>
    <row r="1105" spans="6:35" s="23" customFormat="1" x14ac:dyDescent="0.25">
      <c r="F1105" s="11"/>
      <c r="G1105" s="11"/>
      <c r="H1105" s="10"/>
      <c r="I1105" s="28"/>
      <c r="AI1105" s="11"/>
    </row>
    <row r="1106" spans="6:35" s="23" customFormat="1" x14ac:dyDescent="0.25">
      <c r="F1106" s="11"/>
      <c r="G1106" s="11"/>
      <c r="H1106" s="10"/>
      <c r="I1106" s="28"/>
      <c r="AI1106" s="11"/>
    </row>
    <row r="1107" spans="6:35" s="23" customFormat="1" x14ac:dyDescent="0.25">
      <c r="F1107" s="11"/>
      <c r="G1107" s="11"/>
      <c r="H1107" s="10"/>
      <c r="I1107" s="28"/>
      <c r="AI1107" s="11"/>
    </row>
    <row r="1108" spans="6:35" s="23" customFormat="1" x14ac:dyDescent="0.25">
      <c r="F1108" s="11"/>
      <c r="G1108" s="11"/>
      <c r="H1108" s="10"/>
      <c r="I1108" s="28"/>
      <c r="AI1108" s="11"/>
    </row>
    <row r="1109" spans="6:35" s="23" customFormat="1" x14ac:dyDescent="0.25">
      <c r="F1109" s="11"/>
      <c r="G1109" s="11"/>
      <c r="H1109" s="10"/>
      <c r="I1109" s="28"/>
      <c r="AI1109" s="11"/>
    </row>
    <row r="1110" spans="6:35" s="23" customFormat="1" x14ac:dyDescent="0.25">
      <c r="F1110" s="11"/>
      <c r="G1110" s="11"/>
      <c r="H1110" s="10"/>
      <c r="I1110" s="28"/>
      <c r="AI1110" s="11"/>
    </row>
    <row r="1111" spans="6:35" s="23" customFormat="1" x14ac:dyDescent="0.25">
      <c r="F1111" s="11"/>
      <c r="G1111" s="11"/>
      <c r="H1111" s="10"/>
      <c r="I1111" s="28"/>
      <c r="AI1111" s="11"/>
    </row>
    <row r="1112" spans="6:35" s="23" customFormat="1" x14ac:dyDescent="0.25">
      <c r="F1112" s="11"/>
      <c r="G1112" s="11"/>
      <c r="H1112" s="10"/>
      <c r="I1112" s="28"/>
      <c r="AI1112" s="11"/>
    </row>
    <row r="1113" spans="6:35" s="23" customFormat="1" x14ac:dyDescent="0.25">
      <c r="F1113" s="11"/>
      <c r="G1113" s="11"/>
      <c r="H1113" s="10"/>
      <c r="I1113" s="28"/>
      <c r="AI1113" s="11"/>
    </row>
    <row r="1114" spans="6:35" s="23" customFormat="1" x14ac:dyDescent="0.25">
      <c r="F1114" s="11"/>
      <c r="G1114" s="11"/>
      <c r="H1114" s="10"/>
      <c r="I1114" s="28"/>
      <c r="AI1114" s="11"/>
    </row>
    <row r="1115" spans="6:35" s="23" customFormat="1" x14ac:dyDescent="0.25">
      <c r="F1115" s="11"/>
      <c r="G1115" s="11"/>
      <c r="H1115" s="10"/>
      <c r="I1115" s="28"/>
      <c r="AI1115" s="11"/>
    </row>
    <row r="1116" spans="6:35" s="23" customFormat="1" x14ac:dyDescent="0.25">
      <c r="F1116" s="11"/>
      <c r="G1116" s="11"/>
      <c r="H1116" s="10"/>
      <c r="I1116" s="28"/>
      <c r="AI1116" s="11"/>
    </row>
    <row r="1117" spans="6:35" s="23" customFormat="1" x14ac:dyDescent="0.25">
      <c r="F1117" s="11"/>
      <c r="G1117" s="11"/>
      <c r="H1117" s="10"/>
      <c r="I1117" s="28"/>
      <c r="AI1117" s="11"/>
    </row>
    <row r="1118" spans="6:35" s="23" customFormat="1" x14ac:dyDescent="0.25">
      <c r="F1118" s="11"/>
      <c r="G1118" s="11"/>
      <c r="H1118" s="10"/>
      <c r="I1118" s="28"/>
      <c r="AI1118" s="11"/>
    </row>
    <row r="1119" spans="6:35" s="23" customFormat="1" x14ac:dyDescent="0.25">
      <c r="F1119" s="11"/>
      <c r="G1119" s="11"/>
      <c r="H1119" s="10"/>
      <c r="I1119" s="28"/>
      <c r="AI1119" s="11"/>
    </row>
    <row r="1120" spans="6:35" s="23" customFormat="1" x14ac:dyDescent="0.25">
      <c r="F1120" s="11"/>
      <c r="G1120" s="11"/>
      <c r="H1120" s="10"/>
      <c r="I1120" s="28"/>
      <c r="AI1120" s="11"/>
    </row>
    <row r="1121" spans="6:35" s="23" customFormat="1" x14ac:dyDescent="0.25">
      <c r="F1121" s="11"/>
      <c r="G1121" s="11"/>
      <c r="H1121" s="10"/>
      <c r="I1121" s="28"/>
      <c r="AI1121" s="11"/>
    </row>
    <row r="1122" spans="6:35" s="23" customFormat="1" x14ac:dyDescent="0.25">
      <c r="F1122" s="11"/>
      <c r="G1122" s="11"/>
      <c r="H1122" s="10"/>
      <c r="I1122" s="28"/>
      <c r="AI1122" s="11"/>
    </row>
    <row r="1123" spans="6:35" s="23" customFormat="1" x14ac:dyDescent="0.25">
      <c r="F1123" s="11"/>
      <c r="G1123" s="11"/>
      <c r="H1123" s="10"/>
      <c r="I1123" s="28"/>
      <c r="AI1123" s="11"/>
    </row>
    <row r="1124" spans="6:35" s="23" customFormat="1" x14ac:dyDescent="0.25">
      <c r="F1124" s="11"/>
      <c r="G1124" s="11"/>
      <c r="H1124" s="10"/>
      <c r="I1124" s="28"/>
      <c r="AI1124" s="11"/>
    </row>
    <row r="1125" spans="6:35" s="23" customFormat="1" x14ac:dyDescent="0.25">
      <c r="F1125" s="11"/>
      <c r="G1125" s="11"/>
      <c r="H1125" s="10"/>
      <c r="I1125" s="28"/>
      <c r="AI1125" s="11"/>
    </row>
    <row r="1126" spans="6:35" s="23" customFormat="1" x14ac:dyDescent="0.25">
      <c r="F1126" s="11"/>
      <c r="G1126" s="11"/>
      <c r="H1126" s="10"/>
      <c r="I1126" s="28"/>
      <c r="AI1126" s="11"/>
    </row>
    <row r="1127" spans="6:35" s="23" customFormat="1" x14ac:dyDescent="0.25">
      <c r="F1127" s="11"/>
      <c r="G1127" s="11"/>
      <c r="H1127" s="10"/>
      <c r="I1127" s="28"/>
      <c r="AI1127" s="11"/>
    </row>
    <row r="1128" spans="6:35" s="23" customFormat="1" x14ac:dyDescent="0.25">
      <c r="F1128" s="11"/>
      <c r="G1128" s="11"/>
      <c r="H1128" s="10"/>
      <c r="I1128" s="28"/>
      <c r="AI1128" s="11"/>
    </row>
    <row r="1129" spans="6:35" s="23" customFormat="1" x14ac:dyDescent="0.25">
      <c r="F1129" s="11"/>
      <c r="G1129" s="11"/>
      <c r="H1129" s="10"/>
      <c r="I1129" s="28"/>
      <c r="AI1129" s="11"/>
    </row>
    <row r="1130" spans="6:35" s="23" customFormat="1" x14ac:dyDescent="0.25">
      <c r="F1130" s="11"/>
      <c r="G1130" s="11"/>
      <c r="H1130" s="10"/>
      <c r="I1130" s="28"/>
      <c r="AI1130" s="11"/>
    </row>
    <row r="1131" spans="6:35" s="23" customFormat="1" x14ac:dyDescent="0.25">
      <c r="F1131" s="11"/>
      <c r="G1131" s="11"/>
      <c r="H1131" s="10"/>
      <c r="I1131" s="28"/>
      <c r="AI1131" s="11"/>
    </row>
    <row r="1132" spans="6:35" s="23" customFormat="1" x14ac:dyDescent="0.25">
      <c r="F1132" s="11"/>
      <c r="G1132" s="11"/>
      <c r="H1132" s="10"/>
      <c r="I1132" s="28"/>
      <c r="AI1132" s="11"/>
    </row>
    <row r="1133" spans="6:35" s="23" customFormat="1" x14ac:dyDescent="0.25">
      <c r="F1133" s="11"/>
      <c r="G1133" s="11"/>
      <c r="H1133" s="10"/>
      <c r="I1133" s="28"/>
      <c r="AI1133" s="11"/>
    </row>
    <row r="1134" spans="6:35" s="23" customFormat="1" x14ac:dyDescent="0.25">
      <c r="F1134" s="11"/>
      <c r="G1134" s="11"/>
      <c r="H1134" s="10"/>
      <c r="I1134" s="28"/>
      <c r="AI1134" s="11"/>
    </row>
    <row r="1135" spans="6:35" s="23" customFormat="1" x14ac:dyDescent="0.25">
      <c r="F1135" s="11"/>
      <c r="G1135" s="11"/>
      <c r="H1135" s="10"/>
      <c r="I1135" s="28"/>
      <c r="AI1135" s="11"/>
    </row>
    <row r="1136" spans="6:35" s="23" customFormat="1" x14ac:dyDescent="0.25">
      <c r="F1136" s="11"/>
      <c r="G1136" s="11"/>
      <c r="H1136" s="10"/>
      <c r="I1136" s="28"/>
      <c r="AI1136" s="11"/>
    </row>
    <row r="1137" spans="6:35" s="23" customFormat="1" x14ac:dyDescent="0.25">
      <c r="F1137" s="11"/>
      <c r="G1137" s="11"/>
      <c r="H1137" s="10"/>
      <c r="I1137" s="28"/>
      <c r="AI1137" s="11"/>
    </row>
    <row r="1138" spans="6:35" s="23" customFormat="1" x14ac:dyDescent="0.25">
      <c r="F1138" s="11"/>
      <c r="G1138" s="11"/>
      <c r="H1138" s="10"/>
      <c r="I1138" s="28"/>
      <c r="AI1138" s="11"/>
    </row>
    <row r="1139" spans="6:35" s="23" customFormat="1" x14ac:dyDescent="0.25">
      <c r="F1139" s="11"/>
      <c r="G1139" s="11"/>
      <c r="H1139" s="10"/>
      <c r="I1139" s="28"/>
      <c r="AI1139" s="11"/>
    </row>
    <row r="1140" spans="6:35" s="23" customFormat="1" x14ac:dyDescent="0.25">
      <c r="F1140" s="11"/>
      <c r="G1140" s="11"/>
      <c r="H1140" s="10"/>
      <c r="I1140" s="28"/>
      <c r="AI1140" s="11"/>
    </row>
    <row r="1141" spans="6:35" s="23" customFormat="1" x14ac:dyDescent="0.25">
      <c r="F1141" s="11"/>
      <c r="G1141" s="11"/>
      <c r="H1141" s="10"/>
      <c r="I1141" s="28"/>
      <c r="AI1141" s="11"/>
    </row>
    <row r="1142" spans="6:35" s="23" customFormat="1" x14ac:dyDescent="0.25">
      <c r="F1142" s="11"/>
      <c r="G1142" s="11"/>
      <c r="H1142" s="10"/>
      <c r="I1142" s="28"/>
      <c r="AI1142" s="11"/>
    </row>
    <row r="1143" spans="6:35" s="23" customFormat="1" x14ac:dyDescent="0.25">
      <c r="F1143" s="11"/>
      <c r="G1143" s="11"/>
      <c r="H1143" s="10"/>
      <c r="I1143" s="28"/>
      <c r="AI1143" s="11"/>
    </row>
    <row r="1144" spans="6:35" s="23" customFormat="1" x14ac:dyDescent="0.25">
      <c r="F1144" s="11"/>
      <c r="G1144" s="11"/>
      <c r="H1144" s="10"/>
      <c r="I1144" s="28"/>
      <c r="AI1144" s="11"/>
    </row>
    <row r="1145" spans="6:35" s="23" customFormat="1" x14ac:dyDescent="0.25">
      <c r="F1145" s="11"/>
      <c r="G1145" s="11"/>
      <c r="H1145" s="10"/>
      <c r="I1145" s="28"/>
      <c r="AI1145" s="11"/>
    </row>
    <row r="1146" spans="6:35" s="23" customFormat="1" x14ac:dyDescent="0.25">
      <c r="F1146" s="11"/>
      <c r="G1146" s="11"/>
      <c r="H1146" s="10"/>
      <c r="I1146" s="28"/>
      <c r="AI1146" s="11"/>
    </row>
    <row r="1147" spans="6:35" s="23" customFormat="1" x14ac:dyDescent="0.25">
      <c r="F1147" s="11"/>
      <c r="G1147" s="11"/>
      <c r="H1147" s="10"/>
      <c r="I1147" s="28"/>
      <c r="AI1147" s="11"/>
    </row>
    <row r="1148" spans="6:35" s="23" customFormat="1" x14ac:dyDescent="0.25">
      <c r="F1148" s="11"/>
      <c r="G1148" s="11"/>
      <c r="H1148" s="10"/>
      <c r="I1148" s="28"/>
      <c r="AI1148" s="11"/>
    </row>
    <row r="1149" spans="6:35" s="23" customFormat="1" x14ac:dyDescent="0.25">
      <c r="F1149" s="11"/>
      <c r="G1149" s="11"/>
      <c r="H1149" s="10"/>
      <c r="I1149" s="28"/>
      <c r="AI1149" s="11"/>
    </row>
    <row r="1150" spans="6:35" s="23" customFormat="1" x14ac:dyDescent="0.25">
      <c r="F1150" s="11"/>
      <c r="G1150" s="11"/>
      <c r="H1150" s="10"/>
      <c r="I1150" s="28"/>
      <c r="AI1150" s="11"/>
    </row>
    <row r="1151" spans="6:35" s="23" customFormat="1" x14ac:dyDescent="0.25">
      <c r="F1151" s="11"/>
      <c r="G1151" s="11"/>
      <c r="H1151" s="10"/>
      <c r="I1151" s="28"/>
      <c r="AI1151" s="11"/>
    </row>
    <row r="1152" spans="6:35" s="23" customFormat="1" x14ac:dyDescent="0.25">
      <c r="F1152" s="11"/>
      <c r="G1152" s="11"/>
      <c r="H1152" s="10"/>
      <c r="I1152" s="28"/>
      <c r="AI1152" s="11"/>
    </row>
    <row r="1153" spans="6:35" s="23" customFormat="1" x14ac:dyDescent="0.25">
      <c r="F1153" s="11"/>
      <c r="G1153" s="11"/>
      <c r="H1153" s="10"/>
      <c r="I1153" s="28"/>
      <c r="AI1153" s="11"/>
    </row>
    <row r="1154" spans="6:35" s="23" customFormat="1" x14ac:dyDescent="0.25">
      <c r="F1154" s="11"/>
      <c r="G1154" s="11"/>
      <c r="H1154" s="10"/>
      <c r="I1154" s="28"/>
      <c r="AI1154" s="11"/>
    </row>
    <row r="1155" spans="6:35" s="23" customFormat="1" x14ac:dyDescent="0.25">
      <c r="F1155" s="11"/>
      <c r="G1155" s="11"/>
      <c r="H1155" s="10"/>
      <c r="I1155" s="28"/>
      <c r="AI1155" s="11"/>
    </row>
    <row r="1156" spans="6:35" s="23" customFormat="1" x14ac:dyDescent="0.25">
      <c r="F1156" s="11"/>
      <c r="G1156" s="11"/>
      <c r="H1156" s="10"/>
      <c r="I1156" s="28"/>
      <c r="AI1156" s="11"/>
    </row>
    <row r="1157" spans="6:35" s="23" customFormat="1" x14ac:dyDescent="0.25">
      <c r="F1157" s="11"/>
      <c r="G1157" s="11"/>
      <c r="H1157" s="10"/>
      <c r="I1157" s="28"/>
      <c r="AI1157" s="11"/>
    </row>
    <row r="1158" spans="6:35" s="23" customFormat="1" x14ac:dyDescent="0.25">
      <c r="F1158" s="11"/>
      <c r="G1158" s="11"/>
      <c r="H1158" s="10"/>
      <c r="I1158" s="28"/>
      <c r="AI1158" s="11"/>
    </row>
    <row r="1159" spans="6:35" s="23" customFormat="1" x14ac:dyDescent="0.25">
      <c r="F1159" s="11"/>
      <c r="G1159" s="11"/>
      <c r="H1159" s="10"/>
      <c r="I1159" s="28"/>
      <c r="AI1159" s="11"/>
    </row>
    <row r="1160" spans="6:35" s="23" customFormat="1" x14ac:dyDescent="0.25">
      <c r="F1160" s="11"/>
      <c r="G1160" s="11"/>
      <c r="H1160" s="10"/>
      <c r="I1160" s="28"/>
      <c r="AI1160" s="11"/>
    </row>
    <row r="1161" spans="6:35" s="23" customFormat="1" x14ac:dyDescent="0.25">
      <c r="F1161" s="11"/>
      <c r="G1161" s="11"/>
      <c r="H1161" s="10"/>
      <c r="I1161" s="28"/>
      <c r="AI1161" s="11"/>
    </row>
    <row r="1162" spans="6:35" s="23" customFormat="1" x14ac:dyDescent="0.25">
      <c r="F1162" s="11"/>
      <c r="G1162" s="11"/>
      <c r="H1162" s="10"/>
      <c r="I1162" s="28"/>
      <c r="AI1162" s="11"/>
    </row>
    <row r="1163" spans="6:35" s="23" customFormat="1" x14ac:dyDescent="0.25">
      <c r="F1163" s="11"/>
      <c r="G1163" s="11"/>
      <c r="H1163" s="10"/>
      <c r="I1163" s="28"/>
      <c r="AI1163" s="11"/>
    </row>
    <row r="1164" spans="6:35" s="23" customFormat="1" x14ac:dyDescent="0.25">
      <c r="F1164" s="11"/>
      <c r="G1164" s="11"/>
      <c r="H1164" s="10"/>
      <c r="I1164" s="28"/>
      <c r="AI1164" s="11"/>
    </row>
    <row r="1165" spans="6:35" s="23" customFormat="1" x14ac:dyDescent="0.25">
      <c r="F1165" s="11"/>
      <c r="G1165" s="11"/>
      <c r="H1165" s="10"/>
      <c r="I1165" s="28"/>
      <c r="AI1165" s="11"/>
    </row>
    <row r="1166" spans="6:35" s="23" customFormat="1" x14ac:dyDescent="0.25">
      <c r="F1166" s="11"/>
      <c r="G1166" s="11"/>
      <c r="H1166" s="10"/>
      <c r="I1166" s="28"/>
      <c r="AI1166" s="11"/>
    </row>
    <row r="1167" spans="6:35" s="23" customFormat="1" x14ac:dyDescent="0.25">
      <c r="F1167" s="11"/>
      <c r="G1167" s="11"/>
      <c r="H1167" s="10"/>
      <c r="I1167" s="28"/>
      <c r="AI1167" s="11"/>
    </row>
    <row r="1168" spans="6:35" s="23" customFormat="1" x14ac:dyDescent="0.25">
      <c r="F1168" s="11"/>
      <c r="G1168" s="11"/>
      <c r="H1168" s="10"/>
      <c r="I1168" s="28"/>
      <c r="AI1168" s="11"/>
    </row>
    <row r="1169" spans="6:35" s="23" customFormat="1" x14ac:dyDescent="0.25">
      <c r="F1169" s="11"/>
      <c r="G1169" s="11"/>
      <c r="H1169" s="10"/>
      <c r="I1169" s="28"/>
      <c r="AI1169" s="11"/>
    </row>
    <row r="1170" spans="6:35" s="23" customFormat="1" x14ac:dyDescent="0.25">
      <c r="F1170" s="11"/>
      <c r="G1170" s="11"/>
      <c r="H1170" s="10"/>
      <c r="I1170" s="28"/>
      <c r="AI1170" s="11"/>
    </row>
    <row r="1171" spans="6:35" s="23" customFormat="1" x14ac:dyDescent="0.25">
      <c r="F1171" s="11"/>
      <c r="G1171" s="11"/>
      <c r="H1171" s="10"/>
      <c r="I1171" s="28"/>
      <c r="AI1171" s="11"/>
    </row>
    <row r="1172" spans="6:35" s="23" customFormat="1" x14ac:dyDescent="0.25">
      <c r="F1172" s="11"/>
      <c r="G1172" s="11"/>
      <c r="H1172" s="10"/>
      <c r="I1172" s="28"/>
      <c r="AI1172" s="11"/>
    </row>
    <row r="1173" spans="6:35" s="23" customFormat="1" x14ac:dyDescent="0.25">
      <c r="F1173" s="11"/>
      <c r="G1173" s="11"/>
      <c r="H1173" s="10"/>
      <c r="I1173" s="28"/>
      <c r="AI1173" s="11"/>
    </row>
    <row r="1174" spans="6:35" s="23" customFormat="1" x14ac:dyDescent="0.25">
      <c r="F1174" s="11"/>
      <c r="G1174" s="11"/>
      <c r="H1174" s="10"/>
      <c r="I1174" s="28"/>
      <c r="AI1174" s="11"/>
    </row>
    <row r="1175" spans="6:35" s="23" customFormat="1" x14ac:dyDescent="0.25">
      <c r="F1175" s="11"/>
      <c r="G1175" s="11"/>
      <c r="H1175" s="10"/>
      <c r="I1175" s="28"/>
      <c r="AI1175" s="11"/>
    </row>
    <row r="1176" spans="6:35" s="23" customFormat="1" x14ac:dyDescent="0.25">
      <c r="F1176" s="11"/>
      <c r="G1176" s="11"/>
      <c r="H1176" s="10"/>
      <c r="I1176" s="28"/>
      <c r="AI1176" s="11"/>
    </row>
    <row r="1177" spans="6:35" s="23" customFormat="1" x14ac:dyDescent="0.25">
      <c r="F1177" s="11"/>
      <c r="G1177" s="11"/>
      <c r="H1177" s="10"/>
      <c r="I1177" s="28"/>
      <c r="AI1177" s="11"/>
    </row>
    <row r="1178" spans="6:35" s="23" customFormat="1" x14ac:dyDescent="0.25">
      <c r="F1178" s="11"/>
      <c r="G1178" s="11"/>
      <c r="H1178" s="10"/>
      <c r="I1178" s="28"/>
      <c r="AI1178" s="11"/>
    </row>
    <row r="1179" spans="6:35" s="23" customFormat="1" x14ac:dyDescent="0.25">
      <c r="F1179" s="11"/>
      <c r="G1179" s="11"/>
      <c r="H1179" s="10"/>
      <c r="I1179" s="28"/>
      <c r="AI1179" s="11"/>
    </row>
    <row r="1180" spans="6:35" s="23" customFormat="1" x14ac:dyDescent="0.25">
      <c r="F1180" s="11"/>
      <c r="G1180" s="11"/>
      <c r="H1180" s="10"/>
      <c r="I1180" s="28"/>
      <c r="AI1180" s="11"/>
    </row>
    <row r="1181" spans="6:35" s="23" customFormat="1" x14ac:dyDescent="0.25">
      <c r="F1181" s="11"/>
      <c r="G1181" s="11"/>
      <c r="H1181" s="10"/>
      <c r="I1181" s="28"/>
      <c r="AI1181" s="11"/>
    </row>
    <row r="1182" spans="6:35" s="23" customFormat="1" x14ac:dyDescent="0.25">
      <c r="F1182" s="11"/>
      <c r="G1182" s="11"/>
      <c r="H1182" s="10"/>
      <c r="I1182" s="28"/>
      <c r="AI1182" s="11"/>
    </row>
    <row r="1183" spans="6:35" s="23" customFormat="1" x14ac:dyDescent="0.25">
      <c r="F1183" s="11"/>
      <c r="G1183" s="11"/>
      <c r="H1183" s="10"/>
      <c r="I1183" s="28"/>
      <c r="AI1183" s="11"/>
    </row>
    <row r="1184" spans="6:35" s="23" customFormat="1" x14ac:dyDescent="0.25">
      <c r="F1184" s="11"/>
      <c r="G1184" s="11"/>
      <c r="H1184" s="10"/>
      <c r="I1184" s="28"/>
      <c r="AI1184" s="11"/>
    </row>
    <row r="1185" spans="6:35" s="23" customFormat="1" x14ac:dyDescent="0.25">
      <c r="F1185" s="11"/>
      <c r="G1185" s="11"/>
      <c r="H1185" s="10"/>
      <c r="I1185" s="28"/>
      <c r="AI1185" s="11"/>
    </row>
    <row r="1186" spans="6:35" s="23" customFormat="1" x14ac:dyDescent="0.25">
      <c r="F1186" s="11"/>
      <c r="G1186" s="11"/>
      <c r="H1186" s="10"/>
      <c r="I1186" s="28"/>
      <c r="AI1186" s="11"/>
    </row>
    <row r="1187" spans="6:35" s="23" customFormat="1" x14ac:dyDescent="0.25">
      <c r="F1187" s="11"/>
      <c r="G1187" s="11"/>
      <c r="H1187" s="10"/>
      <c r="I1187" s="28"/>
      <c r="AI1187" s="11"/>
    </row>
    <row r="1188" spans="6:35" s="23" customFormat="1" x14ac:dyDescent="0.25">
      <c r="F1188" s="11"/>
      <c r="G1188" s="11"/>
      <c r="H1188" s="10"/>
      <c r="I1188" s="28"/>
      <c r="AI1188" s="11"/>
    </row>
    <row r="1189" spans="6:35" s="23" customFormat="1" x14ac:dyDescent="0.25">
      <c r="F1189" s="11"/>
      <c r="G1189" s="11"/>
      <c r="H1189" s="10"/>
      <c r="I1189" s="28"/>
      <c r="AI1189" s="11"/>
    </row>
    <row r="1190" spans="6:35" s="23" customFormat="1" x14ac:dyDescent="0.25">
      <c r="F1190" s="11"/>
      <c r="G1190" s="11"/>
      <c r="H1190" s="10"/>
      <c r="I1190" s="28"/>
      <c r="AI1190" s="11"/>
    </row>
    <row r="1191" spans="6:35" s="23" customFormat="1" x14ac:dyDescent="0.25">
      <c r="F1191" s="11"/>
      <c r="G1191" s="11"/>
      <c r="H1191" s="10"/>
      <c r="I1191" s="28"/>
      <c r="AI1191" s="11"/>
    </row>
    <row r="1192" spans="6:35" s="23" customFormat="1" x14ac:dyDescent="0.25">
      <c r="F1192" s="11"/>
      <c r="G1192" s="11"/>
      <c r="H1192" s="10"/>
      <c r="I1192" s="28"/>
      <c r="AI1192" s="11"/>
    </row>
    <row r="1193" spans="6:35" s="23" customFormat="1" x14ac:dyDescent="0.25">
      <c r="F1193" s="11"/>
      <c r="G1193" s="11"/>
      <c r="H1193" s="10"/>
      <c r="I1193" s="28"/>
      <c r="AI1193" s="11"/>
    </row>
    <row r="1194" spans="6:35" s="23" customFormat="1" x14ac:dyDescent="0.25">
      <c r="F1194" s="11"/>
      <c r="G1194" s="11"/>
      <c r="H1194" s="10"/>
      <c r="I1194" s="28"/>
      <c r="AI1194" s="11"/>
    </row>
    <row r="1195" spans="6:35" s="23" customFormat="1" x14ac:dyDescent="0.25">
      <c r="F1195" s="11"/>
      <c r="G1195" s="11"/>
      <c r="H1195" s="10"/>
      <c r="I1195" s="28"/>
      <c r="AI1195" s="11"/>
    </row>
    <row r="1196" spans="6:35" s="23" customFormat="1" x14ac:dyDescent="0.25">
      <c r="F1196" s="11"/>
      <c r="G1196" s="11"/>
      <c r="H1196" s="10"/>
      <c r="I1196" s="28"/>
      <c r="AI1196" s="11"/>
    </row>
    <row r="1197" spans="6:35" s="23" customFormat="1" x14ac:dyDescent="0.25">
      <c r="F1197" s="11"/>
      <c r="G1197" s="11"/>
      <c r="H1197" s="10"/>
      <c r="I1197" s="28"/>
      <c r="AI1197" s="11"/>
    </row>
    <row r="1198" spans="6:35" s="23" customFormat="1" x14ac:dyDescent="0.25">
      <c r="F1198" s="11"/>
      <c r="G1198" s="11"/>
      <c r="H1198" s="10"/>
      <c r="I1198" s="28"/>
      <c r="AI1198" s="11"/>
    </row>
    <row r="1199" spans="6:35" s="23" customFormat="1" x14ac:dyDescent="0.25">
      <c r="F1199" s="11"/>
      <c r="G1199" s="11"/>
      <c r="H1199" s="10"/>
      <c r="I1199" s="28"/>
      <c r="AI1199" s="11"/>
    </row>
    <row r="1200" spans="6:35" s="23" customFormat="1" x14ac:dyDescent="0.25">
      <c r="F1200" s="11"/>
      <c r="G1200" s="11"/>
      <c r="H1200" s="10"/>
      <c r="I1200" s="28"/>
      <c r="AI1200" s="11"/>
    </row>
    <row r="1201" spans="6:35" s="23" customFormat="1" x14ac:dyDescent="0.25">
      <c r="F1201" s="11"/>
      <c r="G1201" s="11"/>
      <c r="H1201" s="10"/>
      <c r="I1201" s="28"/>
      <c r="AI1201" s="11"/>
    </row>
    <row r="1202" spans="6:35" s="23" customFormat="1" x14ac:dyDescent="0.25">
      <c r="F1202" s="11"/>
      <c r="G1202" s="11"/>
      <c r="H1202" s="10"/>
      <c r="I1202" s="28"/>
      <c r="AI1202" s="11"/>
    </row>
    <row r="1203" spans="6:35" s="23" customFormat="1" x14ac:dyDescent="0.25">
      <c r="F1203" s="11"/>
      <c r="G1203" s="11"/>
      <c r="H1203" s="10"/>
      <c r="I1203" s="28"/>
      <c r="AI1203" s="11"/>
    </row>
    <row r="1204" spans="6:35" s="23" customFormat="1" x14ac:dyDescent="0.25">
      <c r="F1204" s="11"/>
      <c r="G1204" s="11"/>
      <c r="H1204" s="10"/>
      <c r="I1204" s="28"/>
      <c r="AI1204" s="11"/>
    </row>
    <row r="1205" spans="6:35" s="23" customFormat="1" x14ac:dyDescent="0.25">
      <c r="F1205" s="11"/>
      <c r="G1205" s="11"/>
      <c r="H1205" s="10"/>
      <c r="I1205" s="28"/>
      <c r="AI1205" s="11"/>
    </row>
    <row r="1206" spans="6:35" s="23" customFormat="1" x14ac:dyDescent="0.25">
      <c r="F1206" s="11"/>
      <c r="G1206" s="11"/>
      <c r="H1206" s="10"/>
      <c r="I1206" s="28"/>
      <c r="AI1206" s="11"/>
    </row>
    <row r="1207" spans="6:35" s="23" customFormat="1" x14ac:dyDescent="0.25">
      <c r="F1207" s="11"/>
      <c r="G1207" s="11"/>
      <c r="H1207" s="10"/>
      <c r="I1207" s="28"/>
      <c r="AI1207" s="11"/>
    </row>
    <row r="1208" spans="6:35" s="23" customFormat="1" x14ac:dyDescent="0.25">
      <c r="F1208" s="11"/>
      <c r="G1208" s="11"/>
      <c r="H1208" s="10"/>
      <c r="I1208" s="28"/>
      <c r="AI1208" s="11"/>
    </row>
    <row r="1209" spans="6:35" s="23" customFormat="1" x14ac:dyDescent="0.25">
      <c r="F1209" s="11"/>
      <c r="G1209" s="11"/>
      <c r="H1209" s="10"/>
      <c r="I1209" s="28"/>
      <c r="AI1209" s="11"/>
    </row>
    <row r="1210" spans="6:35" s="23" customFormat="1" x14ac:dyDescent="0.25">
      <c r="F1210" s="11"/>
      <c r="G1210" s="11"/>
      <c r="H1210" s="10"/>
      <c r="I1210" s="28"/>
      <c r="AI1210" s="11"/>
    </row>
    <row r="1211" spans="6:35" s="23" customFormat="1" x14ac:dyDescent="0.25">
      <c r="F1211" s="11"/>
      <c r="G1211" s="11"/>
      <c r="H1211" s="10"/>
      <c r="I1211" s="28"/>
      <c r="AI1211" s="11"/>
    </row>
    <row r="1212" spans="6:35" s="23" customFormat="1" x14ac:dyDescent="0.25">
      <c r="F1212" s="11"/>
      <c r="G1212" s="11"/>
      <c r="H1212" s="10"/>
      <c r="I1212" s="28"/>
      <c r="AI1212" s="11"/>
    </row>
    <row r="1213" spans="6:35" s="23" customFormat="1" x14ac:dyDescent="0.25">
      <c r="F1213" s="11"/>
      <c r="G1213" s="11"/>
      <c r="H1213" s="10"/>
      <c r="I1213" s="28"/>
      <c r="AI1213" s="11"/>
    </row>
    <row r="1214" spans="6:35" s="23" customFormat="1" x14ac:dyDescent="0.25">
      <c r="F1214" s="11"/>
      <c r="G1214" s="11"/>
      <c r="H1214" s="10"/>
      <c r="I1214" s="28"/>
      <c r="AI1214" s="11"/>
    </row>
    <row r="1215" spans="6:35" s="23" customFormat="1" x14ac:dyDescent="0.25">
      <c r="F1215" s="11"/>
      <c r="G1215" s="11"/>
      <c r="H1215" s="10"/>
      <c r="I1215" s="28"/>
      <c r="AI1215" s="11"/>
    </row>
    <row r="1216" spans="6:35" s="23" customFormat="1" x14ac:dyDescent="0.25">
      <c r="F1216" s="11"/>
      <c r="G1216" s="11"/>
      <c r="H1216" s="10"/>
      <c r="I1216" s="28"/>
      <c r="AI1216" s="11"/>
    </row>
    <row r="1217" spans="6:35" s="23" customFormat="1" x14ac:dyDescent="0.25">
      <c r="F1217" s="11"/>
      <c r="G1217" s="11"/>
      <c r="H1217" s="10"/>
      <c r="I1217" s="28"/>
      <c r="AI1217" s="11"/>
    </row>
    <row r="1218" spans="6:35" s="23" customFormat="1" x14ac:dyDescent="0.25">
      <c r="F1218" s="11"/>
      <c r="G1218" s="11"/>
      <c r="H1218" s="10"/>
      <c r="I1218" s="28"/>
      <c r="AI1218" s="11"/>
    </row>
    <row r="1219" spans="6:35" s="23" customFormat="1" x14ac:dyDescent="0.25">
      <c r="F1219" s="11"/>
      <c r="G1219" s="11"/>
      <c r="H1219" s="10"/>
      <c r="I1219" s="28"/>
      <c r="AI1219" s="11"/>
    </row>
    <row r="1220" spans="6:35" s="23" customFormat="1" x14ac:dyDescent="0.25">
      <c r="F1220" s="11"/>
      <c r="G1220" s="11"/>
      <c r="H1220" s="10"/>
      <c r="I1220" s="28"/>
      <c r="AI1220" s="11"/>
    </row>
    <row r="1221" spans="6:35" s="23" customFormat="1" x14ac:dyDescent="0.25">
      <c r="F1221" s="11"/>
      <c r="G1221" s="11"/>
      <c r="H1221" s="10"/>
      <c r="I1221" s="28"/>
      <c r="AI1221" s="11"/>
    </row>
    <row r="1222" spans="6:35" s="23" customFormat="1" x14ac:dyDescent="0.25">
      <c r="F1222" s="11"/>
      <c r="G1222" s="11"/>
      <c r="H1222" s="10"/>
      <c r="I1222" s="28"/>
      <c r="AI1222" s="11"/>
    </row>
    <row r="1223" spans="6:35" s="23" customFormat="1" x14ac:dyDescent="0.25">
      <c r="F1223" s="11"/>
      <c r="G1223" s="11"/>
      <c r="H1223" s="10"/>
      <c r="I1223" s="28"/>
      <c r="AI1223" s="11"/>
    </row>
    <row r="1224" spans="6:35" s="23" customFormat="1" x14ac:dyDescent="0.25">
      <c r="F1224" s="11"/>
      <c r="G1224" s="11"/>
      <c r="H1224" s="10"/>
      <c r="I1224" s="28"/>
      <c r="AI1224" s="11"/>
    </row>
    <row r="1225" spans="6:35" s="23" customFormat="1" x14ac:dyDescent="0.25">
      <c r="F1225" s="11"/>
      <c r="G1225" s="11"/>
      <c r="H1225" s="10"/>
      <c r="I1225" s="28"/>
      <c r="AI1225" s="11"/>
    </row>
    <row r="1226" spans="6:35" s="23" customFormat="1" x14ac:dyDescent="0.25">
      <c r="F1226" s="11"/>
      <c r="G1226" s="11"/>
      <c r="H1226" s="10"/>
      <c r="I1226" s="28"/>
      <c r="AI1226" s="11"/>
    </row>
    <row r="1227" spans="6:35" s="23" customFormat="1" x14ac:dyDescent="0.25">
      <c r="F1227" s="11"/>
      <c r="G1227" s="11"/>
      <c r="H1227" s="10"/>
      <c r="I1227" s="28"/>
      <c r="AI1227" s="11"/>
    </row>
    <row r="1228" spans="6:35" s="23" customFormat="1" x14ac:dyDescent="0.25">
      <c r="F1228" s="11"/>
      <c r="G1228" s="11"/>
      <c r="H1228" s="10"/>
      <c r="I1228" s="28"/>
      <c r="AI1228" s="11"/>
    </row>
    <row r="1229" spans="6:35" s="23" customFormat="1" x14ac:dyDescent="0.25">
      <c r="F1229" s="11"/>
      <c r="G1229" s="11"/>
      <c r="H1229" s="10"/>
      <c r="I1229" s="28"/>
      <c r="AI1229" s="11"/>
    </row>
    <row r="1230" spans="6:35" s="23" customFormat="1" x14ac:dyDescent="0.25">
      <c r="F1230" s="11"/>
      <c r="G1230" s="11"/>
      <c r="H1230" s="10"/>
      <c r="I1230" s="28"/>
      <c r="AI1230" s="11"/>
    </row>
    <row r="1231" spans="6:35" s="23" customFormat="1" x14ac:dyDescent="0.25">
      <c r="F1231" s="11"/>
      <c r="G1231" s="11"/>
      <c r="H1231" s="10"/>
      <c r="I1231" s="28"/>
      <c r="AI1231" s="11"/>
    </row>
    <row r="1232" spans="6:35" s="23" customFormat="1" x14ac:dyDescent="0.25">
      <c r="F1232" s="11"/>
      <c r="G1232" s="11"/>
      <c r="H1232" s="10"/>
      <c r="I1232" s="28"/>
      <c r="AI1232" s="11"/>
    </row>
    <row r="1233" spans="6:35" s="23" customFormat="1" x14ac:dyDescent="0.25">
      <c r="F1233" s="11"/>
      <c r="G1233" s="11"/>
      <c r="H1233" s="10"/>
      <c r="I1233" s="28"/>
      <c r="AI1233" s="11"/>
    </row>
    <row r="1234" spans="6:35" s="23" customFormat="1" x14ac:dyDescent="0.25">
      <c r="F1234" s="11"/>
      <c r="G1234" s="11"/>
      <c r="H1234" s="10"/>
      <c r="I1234" s="28"/>
      <c r="AI1234" s="11"/>
    </row>
    <row r="1235" spans="6:35" s="23" customFormat="1" x14ac:dyDescent="0.25">
      <c r="F1235" s="11"/>
      <c r="G1235" s="11"/>
      <c r="H1235" s="10"/>
      <c r="I1235" s="28"/>
      <c r="AI1235" s="11"/>
    </row>
    <row r="1236" spans="6:35" s="23" customFormat="1" x14ac:dyDescent="0.25">
      <c r="F1236" s="11"/>
      <c r="G1236" s="11"/>
      <c r="H1236" s="10"/>
      <c r="I1236" s="28"/>
      <c r="AI1236" s="11"/>
    </row>
    <row r="1237" spans="6:35" s="23" customFormat="1" x14ac:dyDescent="0.25">
      <c r="F1237" s="11"/>
      <c r="G1237" s="11"/>
      <c r="H1237" s="10"/>
      <c r="I1237" s="28"/>
      <c r="AI1237" s="11"/>
    </row>
    <row r="1238" spans="6:35" s="23" customFormat="1" x14ac:dyDescent="0.25">
      <c r="F1238" s="11"/>
      <c r="G1238" s="11"/>
      <c r="H1238" s="10"/>
      <c r="I1238" s="28"/>
      <c r="AI1238" s="11"/>
    </row>
    <row r="1239" spans="6:35" s="23" customFormat="1" x14ac:dyDescent="0.25">
      <c r="F1239" s="11"/>
      <c r="G1239" s="11"/>
      <c r="H1239" s="10"/>
      <c r="I1239" s="28"/>
      <c r="AI1239" s="11"/>
    </row>
    <row r="1240" spans="6:35" s="23" customFormat="1" x14ac:dyDescent="0.25">
      <c r="F1240" s="11"/>
      <c r="G1240" s="11"/>
      <c r="H1240" s="10"/>
      <c r="I1240" s="28"/>
      <c r="AI1240" s="11"/>
    </row>
    <row r="1241" spans="6:35" s="23" customFormat="1" x14ac:dyDescent="0.25">
      <c r="F1241" s="11"/>
      <c r="G1241" s="11"/>
      <c r="H1241" s="10"/>
      <c r="I1241" s="28"/>
      <c r="AI1241" s="11"/>
    </row>
    <row r="1242" spans="6:35" s="23" customFormat="1" x14ac:dyDescent="0.25">
      <c r="F1242" s="11"/>
      <c r="G1242" s="11"/>
      <c r="H1242" s="10"/>
      <c r="I1242" s="28"/>
      <c r="AI1242" s="11"/>
    </row>
    <row r="1243" spans="6:35" s="23" customFormat="1" x14ac:dyDescent="0.25">
      <c r="F1243" s="11"/>
      <c r="G1243" s="11"/>
      <c r="H1243" s="10"/>
      <c r="I1243" s="28"/>
      <c r="AI1243" s="11"/>
    </row>
    <row r="1244" spans="6:35" s="23" customFormat="1" x14ac:dyDescent="0.25">
      <c r="F1244" s="11"/>
      <c r="G1244" s="11"/>
      <c r="H1244" s="10"/>
      <c r="I1244" s="28"/>
      <c r="AI1244" s="11"/>
    </row>
    <row r="1245" spans="6:35" s="23" customFormat="1" x14ac:dyDescent="0.25">
      <c r="F1245" s="11"/>
      <c r="G1245" s="11"/>
      <c r="H1245" s="10"/>
      <c r="I1245" s="28"/>
      <c r="AI1245" s="11"/>
    </row>
    <row r="1246" spans="6:35" s="23" customFormat="1" x14ac:dyDescent="0.25">
      <c r="F1246" s="11"/>
      <c r="G1246" s="11"/>
      <c r="H1246" s="10"/>
      <c r="I1246" s="28"/>
      <c r="AI1246" s="11"/>
    </row>
    <row r="1247" spans="6:35" s="23" customFormat="1" x14ac:dyDescent="0.25">
      <c r="F1247" s="11"/>
      <c r="G1247" s="11"/>
      <c r="H1247" s="10"/>
      <c r="I1247" s="28"/>
      <c r="AI1247" s="11"/>
    </row>
    <row r="1248" spans="6:35" s="23" customFormat="1" x14ac:dyDescent="0.25">
      <c r="F1248" s="11"/>
      <c r="G1248" s="11"/>
      <c r="H1248" s="10"/>
      <c r="I1248" s="28"/>
      <c r="AI1248" s="11"/>
    </row>
    <row r="1249" spans="6:35" s="23" customFormat="1" x14ac:dyDescent="0.25">
      <c r="F1249" s="11"/>
      <c r="G1249" s="11"/>
      <c r="H1249" s="10"/>
      <c r="I1249" s="28"/>
      <c r="AI1249" s="11"/>
    </row>
    <row r="1250" spans="6:35" s="23" customFormat="1" x14ac:dyDescent="0.25">
      <c r="F1250" s="11"/>
      <c r="G1250" s="11"/>
      <c r="H1250" s="10"/>
      <c r="I1250" s="28"/>
      <c r="AI1250" s="11"/>
    </row>
    <row r="1251" spans="6:35" s="23" customFormat="1" x14ac:dyDescent="0.25">
      <c r="F1251" s="11"/>
      <c r="G1251" s="11"/>
      <c r="H1251" s="10"/>
      <c r="I1251" s="28"/>
      <c r="AI1251" s="11"/>
    </row>
    <row r="1252" spans="6:35" s="23" customFormat="1" x14ac:dyDescent="0.25">
      <c r="F1252" s="11"/>
      <c r="G1252" s="11"/>
      <c r="H1252" s="10"/>
      <c r="I1252" s="28"/>
      <c r="AI1252" s="11"/>
    </row>
    <row r="1253" spans="6:35" s="23" customFormat="1" x14ac:dyDescent="0.25">
      <c r="F1253" s="11"/>
      <c r="G1253" s="11"/>
      <c r="H1253" s="10"/>
      <c r="I1253" s="28"/>
      <c r="AI1253" s="11"/>
    </row>
    <row r="1254" spans="6:35" s="23" customFormat="1" x14ac:dyDescent="0.25">
      <c r="F1254" s="11"/>
      <c r="G1254" s="11"/>
      <c r="H1254" s="10"/>
      <c r="I1254" s="28"/>
      <c r="AI1254" s="11"/>
    </row>
    <row r="1255" spans="6:35" s="23" customFormat="1" x14ac:dyDescent="0.25">
      <c r="F1255" s="11"/>
      <c r="G1255" s="11"/>
      <c r="H1255" s="10"/>
      <c r="I1255" s="28"/>
      <c r="AI1255" s="11"/>
    </row>
    <row r="1256" spans="6:35" s="23" customFormat="1" x14ac:dyDescent="0.25">
      <c r="F1256" s="11"/>
      <c r="G1256" s="11"/>
      <c r="H1256" s="10"/>
      <c r="I1256" s="28"/>
      <c r="AI1256" s="11"/>
    </row>
    <row r="1257" spans="6:35" s="23" customFormat="1" x14ac:dyDescent="0.25">
      <c r="F1257" s="11"/>
      <c r="G1257" s="11"/>
      <c r="H1257" s="10"/>
      <c r="I1257" s="28"/>
      <c r="AI1257" s="11"/>
    </row>
    <row r="1258" spans="6:35" s="23" customFormat="1" x14ac:dyDescent="0.25">
      <c r="F1258" s="11"/>
      <c r="G1258" s="11"/>
      <c r="H1258" s="10"/>
      <c r="I1258" s="28"/>
      <c r="AI1258" s="11"/>
    </row>
    <row r="1259" spans="6:35" s="23" customFormat="1" x14ac:dyDescent="0.25">
      <c r="F1259" s="11"/>
      <c r="G1259" s="11"/>
      <c r="H1259" s="10"/>
      <c r="I1259" s="28"/>
      <c r="AI1259" s="11"/>
    </row>
    <row r="1260" spans="6:35" s="23" customFormat="1" x14ac:dyDescent="0.25">
      <c r="F1260" s="11"/>
      <c r="G1260" s="11"/>
      <c r="H1260" s="10"/>
      <c r="I1260" s="28"/>
      <c r="AI1260" s="11"/>
    </row>
    <row r="1261" spans="6:35" s="23" customFormat="1" x14ac:dyDescent="0.25">
      <c r="F1261" s="11"/>
      <c r="G1261" s="11"/>
      <c r="H1261" s="10"/>
      <c r="I1261" s="28"/>
      <c r="AI1261" s="11"/>
    </row>
    <row r="1262" spans="6:35" s="23" customFormat="1" x14ac:dyDescent="0.25">
      <c r="F1262" s="11"/>
      <c r="G1262" s="11"/>
      <c r="H1262" s="10"/>
      <c r="I1262" s="28"/>
      <c r="AI1262" s="11"/>
    </row>
    <row r="1263" spans="6:35" s="23" customFormat="1" x14ac:dyDescent="0.25">
      <c r="F1263" s="11"/>
      <c r="G1263" s="11"/>
      <c r="H1263" s="10"/>
      <c r="I1263" s="28"/>
      <c r="AI1263" s="11"/>
    </row>
    <row r="1264" spans="6:35" s="23" customFormat="1" x14ac:dyDescent="0.25">
      <c r="F1264" s="11"/>
      <c r="G1264" s="11"/>
      <c r="H1264" s="10"/>
      <c r="I1264" s="28"/>
      <c r="AI1264" s="11"/>
    </row>
    <row r="1265" spans="6:35" s="23" customFormat="1" x14ac:dyDescent="0.25">
      <c r="F1265" s="11"/>
      <c r="G1265" s="11"/>
      <c r="H1265" s="10"/>
      <c r="I1265" s="28"/>
      <c r="AI1265" s="11"/>
    </row>
    <row r="1266" spans="6:35" s="23" customFormat="1" x14ac:dyDescent="0.25">
      <c r="F1266" s="11"/>
      <c r="G1266" s="11"/>
      <c r="H1266" s="10"/>
      <c r="I1266" s="28"/>
      <c r="AI1266" s="11"/>
    </row>
    <row r="1267" spans="6:35" s="23" customFormat="1" x14ac:dyDescent="0.25">
      <c r="F1267" s="11"/>
      <c r="G1267" s="11"/>
      <c r="H1267" s="10"/>
      <c r="I1267" s="28"/>
      <c r="AI1267" s="11"/>
    </row>
    <row r="1268" spans="6:35" s="23" customFormat="1" x14ac:dyDescent="0.25">
      <c r="F1268" s="11"/>
      <c r="G1268" s="11"/>
      <c r="H1268" s="10"/>
      <c r="I1268" s="28"/>
      <c r="AI1268" s="11"/>
    </row>
    <row r="1269" spans="6:35" s="23" customFormat="1" x14ac:dyDescent="0.25">
      <c r="F1269" s="11"/>
      <c r="G1269" s="11"/>
      <c r="H1269" s="10"/>
      <c r="I1269" s="28"/>
      <c r="AI1269" s="11"/>
    </row>
    <row r="1270" spans="6:35" s="23" customFormat="1" x14ac:dyDescent="0.25">
      <c r="F1270" s="11"/>
      <c r="G1270" s="11"/>
      <c r="H1270" s="10"/>
      <c r="I1270" s="28"/>
      <c r="AI1270" s="11"/>
    </row>
    <row r="1271" spans="6:35" s="23" customFormat="1" x14ac:dyDescent="0.25">
      <c r="F1271" s="11"/>
      <c r="G1271" s="11"/>
      <c r="H1271" s="10"/>
      <c r="I1271" s="28"/>
      <c r="AI1271" s="11"/>
    </row>
    <row r="1272" spans="6:35" s="23" customFormat="1" x14ac:dyDescent="0.25">
      <c r="F1272" s="11"/>
      <c r="G1272" s="11"/>
      <c r="H1272" s="10"/>
      <c r="I1272" s="28"/>
      <c r="AI1272" s="11"/>
    </row>
    <row r="1273" spans="6:35" s="23" customFormat="1" x14ac:dyDescent="0.25">
      <c r="F1273" s="11"/>
      <c r="G1273" s="11"/>
      <c r="H1273" s="10"/>
      <c r="I1273" s="28"/>
      <c r="AI1273" s="11"/>
    </row>
    <row r="1274" spans="6:35" s="23" customFormat="1" x14ac:dyDescent="0.25">
      <c r="F1274" s="11"/>
      <c r="G1274" s="11"/>
      <c r="H1274" s="10"/>
      <c r="I1274" s="28"/>
      <c r="AI1274" s="11"/>
    </row>
    <row r="1275" spans="6:35" s="23" customFormat="1" x14ac:dyDescent="0.25">
      <c r="F1275" s="11"/>
      <c r="G1275" s="11"/>
      <c r="H1275" s="10"/>
      <c r="I1275" s="28"/>
      <c r="AI1275" s="11"/>
    </row>
    <row r="1276" spans="6:35" s="23" customFormat="1" x14ac:dyDescent="0.25">
      <c r="F1276" s="11"/>
      <c r="G1276" s="11"/>
      <c r="H1276" s="10"/>
      <c r="I1276" s="28"/>
      <c r="AI1276" s="11"/>
    </row>
    <row r="1277" spans="6:35" s="23" customFormat="1" x14ac:dyDescent="0.25">
      <c r="F1277" s="11"/>
      <c r="G1277" s="11"/>
      <c r="H1277" s="10"/>
      <c r="I1277" s="28"/>
      <c r="AI1277" s="11"/>
    </row>
    <row r="1278" spans="6:35" s="23" customFormat="1" x14ac:dyDescent="0.25">
      <c r="F1278" s="11"/>
      <c r="G1278" s="11"/>
      <c r="H1278" s="10"/>
      <c r="I1278" s="28"/>
      <c r="AI1278" s="11"/>
    </row>
    <row r="1279" spans="6:35" s="23" customFormat="1" x14ac:dyDescent="0.25">
      <c r="F1279" s="11"/>
      <c r="G1279" s="11"/>
      <c r="H1279" s="10"/>
      <c r="I1279" s="28"/>
      <c r="AI1279" s="11"/>
    </row>
    <row r="1280" spans="6:35" s="23" customFormat="1" x14ac:dyDescent="0.25">
      <c r="F1280" s="11"/>
      <c r="G1280" s="11"/>
      <c r="H1280" s="10"/>
      <c r="I1280" s="28"/>
      <c r="AI1280" s="11"/>
    </row>
    <row r="1281" spans="6:35" s="23" customFormat="1" x14ac:dyDescent="0.25">
      <c r="F1281" s="11"/>
      <c r="G1281" s="11"/>
      <c r="H1281" s="10"/>
      <c r="I1281" s="28"/>
      <c r="AI1281" s="11"/>
    </row>
    <row r="1282" spans="6:35" s="23" customFormat="1" x14ac:dyDescent="0.25">
      <c r="F1282" s="11"/>
      <c r="G1282" s="11"/>
      <c r="H1282" s="10"/>
      <c r="I1282" s="28"/>
      <c r="AI1282" s="11"/>
    </row>
    <row r="1283" spans="6:35" s="23" customFormat="1" x14ac:dyDescent="0.25">
      <c r="F1283" s="11"/>
      <c r="G1283" s="11"/>
      <c r="H1283" s="10"/>
      <c r="I1283" s="28"/>
      <c r="AI1283" s="11"/>
    </row>
    <row r="1284" spans="6:35" s="23" customFormat="1" x14ac:dyDescent="0.25">
      <c r="F1284" s="11"/>
      <c r="G1284" s="11"/>
      <c r="H1284" s="10"/>
      <c r="I1284" s="28"/>
      <c r="AI1284" s="11"/>
    </row>
    <row r="1285" spans="6:35" s="23" customFormat="1" x14ac:dyDescent="0.25">
      <c r="F1285" s="11"/>
      <c r="G1285" s="11"/>
      <c r="H1285" s="10"/>
      <c r="I1285" s="28"/>
      <c r="AI1285" s="11"/>
    </row>
    <row r="1286" spans="6:35" s="23" customFormat="1" x14ac:dyDescent="0.25">
      <c r="F1286" s="11"/>
      <c r="G1286" s="11"/>
      <c r="H1286" s="10"/>
      <c r="I1286" s="28"/>
      <c r="AI1286" s="11"/>
    </row>
    <row r="1287" spans="6:35" s="23" customFormat="1" x14ac:dyDescent="0.25">
      <c r="F1287" s="11"/>
      <c r="G1287" s="11"/>
      <c r="H1287" s="10"/>
      <c r="I1287" s="28"/>
      <c r="AI1287" s="11"/>
    </row>
    <row r="1288" spans="6:35" s="23" customFormat="1" x14ac:dyDescent="0.25">
      <c r="F1288" s="11"/>
      <c r="G1288" s="11"/>
      <c r="H1288" s="10"/>
      <c r="I1288" s="28"/>
      <c r="AI1288" s="11"/>
    </row>
    <row r="1289" spans="6:35" s="23" customFormat="1" x14ac:dyDescent="0.25">
      <c r="F1289" s="11"/>
      <c r="G1289" s="11"/>
      <c r="H1289" s="10"/>
      <c r="I1289" s="28"/>
      <c r="AI1289" s="11"/>
    </row>
    <row r="1290" spans="6:35" s="23" customFormat="1" x14ac:dyDescent="0.25">
      <c r="F1290" s="11"/>
      <c r="G1290" s="11"/>
      <c r="H1290" s="10"/>
      <c r="I1290" s="28"/>
      <c r="AI1290" s="11"/>
    </row>
    <row r="1291" spans="6:35" s="23" customFormat="1" x14ac:dyDescent="0.25">
      <c r="F1291" s="11"/>
      <c r="G1291" s="11"/>
      <c r="H1291" s="10"/>
      <c r="I1291" s="28"/>
      <c r="AI1291" s="11"/>
    </row>
    <row r="1292" spans="6:35" s="23" customFormat="1" x14ac:dyDescent="0.25">
      <c r="F1292" s="11"/>
      <c r="G1292" s="11"/>
      <c r="H1292" s="10"/>
      <c r="I1292" s="28"/>
      <c r="AI1292" s="11"/>
    </row>
    <row r="1293" spans="6:35" s="23" customFormat="1" x14ac:dyDescent="0.25">
      <c r="F1293" s="11"/>
      <c r="G1293" s="11"/>
      <c r="H1293" s="10"/>
      <c r="I1293" s="28"/>
      <c r="AI1293" s="11"/>
    </row>
    <row r="1294" spans="6:35" s="23" customFormat="1" x14ac:dyDescent="0.25">
      <c r="F1294" s="11"/>
      <c r="G1294" s="11"/>
      <c r="H1294" s="10"/>
      <c r="I1294" s="28"/>
      <c r="AI1294" s="11"/>
    </row>
    <row r="1295" spans="6:35" s="23" customFormat="1" x14ac:dyDescent="0.25">
      <c r="F1295" s="11"/>
      <c r="G1295" s="11"/>
      <c r="H1295" s="10"/>
      <c r="I1295" s="28"/>
      <c r="AI1295" s="11"/>
    </row>
    <row r="1296" spans="6:35" s="23" customFormat="1" x14ac:dyDescent="0.25">
      <c r="F1296" s="11"/>
      <c r="G1296" s="11"/>
      <c r="H1296" s="10"/>
      <c r="I1296" s="28"/>
      <c r="AI1296" s="11"/>
    </row>
    <row r="1297" spans="6:35" s="23" customFormat="1" x14ac:dyDescent="0.25">
      <c r="F1297" s="11"/>
      <c r="G1297" s="11"/>
      <c r="H1297" s="10"/>
      <c r="I1297" s="28"/>
      <c r="AI1297" s="11"/>
    </row>
    <row r="1298" spans="6:35" s="23" customFormat="1" x14ac:dyDescent="0.25">
      <c r="F1298" s="11"/>
      <c r="G1298" s="11"/>
      <c r="H1298" s="10"/>
      <c r="I1298" s="28"/>
      <c r="AI1298" s="11"/>
    </row>
    <row r="1299" spans="6:35" s="23" customFormat="1" x14ac:dyDescent="0.25">
      <c r="F1299" s="11"/>
      <c r="G1299" s="11"/>
      <c r="H1299" s="10"/>
      <c r="I1299" s="28"/>
      <c r="AI1299" s="11"/>
    </row>
    <row r="1300" spans="6:35" s="23" customFormat="1" x14ac:dyDescent="0.25">
      <c r="F1300" s="11"/>
      <c r="G1300" s="11"/>
      <c r="H1300" s="10"/>
      <c r="I1300" s="28"/>
      <c r="AI1300" s="11"/>
    </row>
    <row r="1301" spans="6:35" s="23" customFormat="1" x14ac:dyDescent="0.25">
      <c r="F1301" s="11"/>
      <c r="G1301" s="11"/>
      <c r="H1301" s="10"/>
      <c r="I1301" s="28"/>
      <c r="AI1301" s="11"/>
    </row>
    <row r="1302" spans="6:35" s="23" customFormat="1" x14ac:dyDescent="0.25">
      <c r="F1302" s="11"/>
      <c r="G1302" s="11"/>
      <c r="H1302" s="10"/>
      <c r="I1302" s="28"/>
      <c r="AI1302" s="11"/>
    </row>
    <row r="1303" spans="6:35" s="23" customFormat="1" x14ac:dyDescent="0.25">
      <c r="F1303" s="11"/>
      <c r="G1303" s="11"/>
      <c r="H1303" s="10"/>
      <c r="I1303" s="28"/>
      <c r="AI1303" s="11"/>
    </row>
    <row r="1304" spans="6:35" s="23" customFormat="1" x14ac:dyDescent="0.25">
      <c r="F1304" s="11"/>
      <c r="G1304" s="11"/>
      <c r="H1304" s="10"/>
      <c r="I1304" s="28"/>
      <c r="AI1304" s="11"/>
    </row>
    <row r="1305" spans="6:35" s="23" customFormat="1" x14ac:dyDescent="0.25">
      <c r="F1305" s="11"/>
      <c r="G1305" s="11"/>
      <c r="H1305" s="10"/>
      <c r="I1305" s="28"/>
      <c r="AI1305" s="11"/>
    </row>
    <row r="1306" spans="6:35" s="23" customFormat="1" x14ac:dyDescent="0.25">
      <c r="F1306" s="11"/>
      <c r="G1306" s="11"/>
      <c r="H1306" s="10"/>
      <c r="I1306" s="28"/>
      <c r="AI1306" s="11"/>
    </row>
    <row r="1307" spans="6:35" s="23" customFormat="1" x14ac:dyDescent="0.25">
      <c r="F1307" s="11"/>
      <c r="G1307" s="11"/>
      <c r="H1307" s="10"/>
      <c r="I1307" s="28"/>
      <c r="AI1307" s="11"/>
    </row>
    <row r="1308" spans="6:35" s="23" customFormat="1" x14ac:dyDescent="0.25">
      <c r="F1308" s="11"/>
      <c r="G1308" s="11"/>
      <c r="H1308" s="10"/>
      <c r="I1308" s="28"/>
      <c r="AI1308" s="11"/>
    </row>
    <row r="1309" spans="6:35" s="23" customFormat="1" x14ac:dyDescent="0.25">
      <c r="F1309" s="11"/>
      <c r="G1309" s="11"/>
      <c r="H1309" s="10"/>
      <c r="I1309" s="28"/>
      <c r="AI1309" s="11"/>
    </row>
    <row r="1310" spans="6:35" s="23" customFormat="1" x14ac:dyDescent="0.25">
      <c r="H1310" s="10"/>
      <c r="I1310" s="28"/>
      <c r="AI1310" s="11"/>
    </row>
    <row r="1311" spans="6:35" s="23" customFormat="1" x14ac:dyDescent="0.25">
      <c r="H1311" s="10"/>
      <c r="I1311" s="28"/>
      <c r="AI1311" s="11"/>
    </row>
    <row r="1312" spans="6:35" s="23" customFormat="1" x14ac:dyDescent="0.25">
      <c r="H1312" s="10"/>
      <c r="I1312" s="28"/>
      <c r="AI1312" s="11"/>
    </row>
    <row r="1313" spans="1:35" s="23" customFormat="1" x14ac:dyDescent="0.25">
      <c r="H1313" s="10"/>
      <c r="I1313" s="28"/>
      <c r="AI1313" s="11"/>
    </row>
    <row r="1314" spans="1:35" s="23" customFormat="1" x14ac:dyDescent="0.25">
      <c r="H1314" s="10"/>
      <c r="I1314" s="28"/>
      <c r="AI1314" s="11"/>
    </row>
    <row r="1315" spans="1:35" s="23" customFormat="1" x14ac:dyDescent="0.25">
      <c r="H1315" s="10"/>
      <c r="I1315" s="28"/>
      <c r="AI1315" s="11"/>
    </row>
    <row r="1316" spans="1:35" s="23" customFormat="1" x14ac:dyDescent="0.25">
      <c r="H1316" s="10"/>
      <c r="I1316" s="28"/>
      <c r="AI1316" s="11"/>
    </row>
    <row r="1317" spans="1:35" s="23" customFormat="1" x14ac:dyDescent="0.25">
      <c r="H1317" s="10"/>
      <c r="I1317" s="28"/>
      <c r="AI1317" s="11"/>
    </row>
    <row r="1318" spans="1:35" s="23" customFormat="1" x14ac:dyDescent="0.25">
      <c r="H1318" s="10"/>
      <c r="I1318" s="28"/>
      <c r="AI1318" s="11"/>
    </row>
    <row r="1319" spans="1:35" x14ac:dyDescent="0.25">
      <c r="A1319" s="11"/>
      <c r="B1319" s="11"/>
      <c r="C1319" s="11"/>
      <c r="D1319" s="11"/>
      <c r="E1319" s="11"/>
    </row>
    <row r="1320" spans="1:35" x14ac:dyDescent="0.25">
      <c r="A1320" s="11"/>
      <c r="B1320" s="11"/>
      <c r="C1320" s="11"/>
      <c r="D1320" s="11"/>
      <c r="E1320" s="11"/>
    </row>
    <row r="1321" spans="1:35" x14ac:dyDescent="0.25">
      <c r="A1321" s="11"/>
      <c r="B1321" s="11"/>
      <c r="C1321" s="11"/>
      <c r="D1321" s="11"/>
      <c r="E1321" s="11"/>
    </row>
    <row r="1322" spans="1:35" x14ac:dyDescent="0.25">
      <c r="A1322" s="11"/>
      <c r="B1322" s="11"/>
      <c r="C1322" s="11"/>
      <c r="D1322" s="11"/>
      <c r="E1322" s="11"/>
    </row>
    <row r="1323" spans="1:35" x14ac:dyDescent="0.25">
      <c r="A1323" s="11"/>
      <c r="B1323" s="11"/>
      <c r="C1323" s="11"/>
      <c r="D1323" s="11"/>
      <c r="E1323" s="11"/>
    </row>
    <row r="1324" spans="1:35" x14ac:dyDescent="0.25">
      <c r="A1324" s="11"/>
      <c r="B1324" s="11"/>
      <c r="C1324" s="11"/>
      <c r="D1324" s="11"/>
      <c r="E1324" s="11"/>
    </row>
    <row r="1325" spans="1:35" x14ac:dyDescent="0.25">
      <c r="A1325" s="11"/>
      <c r="B1325" s="11"/>
      <c r="C1325" s="11"/>
      <c r="D1325" s="11"/>
      <c r="E1325" s="11"/>
    </row>
    <row r="1326" spans="1:35" x14ac:dyDescent="0.25">
      <c r="A1326" s="11"/>
      <c r="B1326" s="11"/>
      <c r="C1326" s="11"/>
      <c r="D1326" s="11"/>
      <c r="E1326" s="11"/>
    </row>
    <row r="1327" spans="1:35" x14ac:dyDescent="0.25">
      <c r="A1327" s="11"/>
      <c r="B1327" s="11"/>
      <c r="C1327" s="11"/>
      <c r="D1327" s="11"/>
      <c r="E1327" s="11"/>
    </row>
    <row r="1328" spans="1:35" x14ac:dyDescent="0.25">
      <c r="A1328" s="11"/>
      <c r="B1328" s="11"/>
      <c r="C1328" s="11"/>
      <c r="D1328" s="11"/>
      <c r="E1328" s="11"/>
    </row>
    <row r="1329" spans="1:34" x14ac:dyDescent="0.25">
      <c r="A1329" s="11"/>
      <c r="B1329" s="11"/>
      <c r="C1329" s="11"/>
      <c r="D1329" s="11"/>
      <c r="E1329" s="11"/>
      <c r="H1329" s="11"/>
      <c r="I1329" s="202"/>
      <c r="J1329" s="11"/>
      <c r="K1329" s="11"/>
      <c r="L1329" s="11"/>
      <c r="M1329" s="11"/>
      <c r="N1329" s="11"/>
      <c r="O1329" s="11"/>
      <c r="P1329" s="11"/>
      <c r="Q1329" s="11"/>
      <c r="R1329" s="11"/>
      <c r="S1329" s="11"/>
      <c r="T1329" s="11"/>
      <c r="U1329" s="11"/>
      <c r="V1329" s="11"/>
      <c r="W1329" s="11"/>
      <c r="X1329" s="11"/>
      <c r="Y1329" s="11"/>
      <c r="Z1329" s="11"/>
      <c r="AA1329" s="11"/>
      <c r="AB1329" s="11"/>
      <c r="AC1329" s="11"/>
      <c r="AD1329" s="11"/>
      <c r="AE1329" s="11"/>
      <c r="AF1329" s="11"/>
      <c r="AG1329" s="11"/>
      <c r="AH1329" s="11"/>
    </row>
    <row r="1330" spans="1:34" x14ac:dyDescent="0.25">
      <c r="A1330" s="11"/>
      <c r="B1330" s="11"/>
      <c r="C1330" s="11"/>
      <c r="D1330" s="11"/>
      <c r="E1330" s="11"/>
      <c r="H1330" s="11"/>
      <c r="I1330" s="202"/>
      <c r="J1330" s="11"/>
      <c r="K1330" s="11"/>
      <c r="L1330" s="11"/>
      <c r="M1330" s="11"/>
      <c r="N1330" s="11"/>
      <c r="O1330" s="11"/>
      <c r="P1330" s="11"/>
      <c r="Q1330" s="11"/>
      <c r="R1330" s="11"/>
      <c r="S1330" s="11"/>
      <c r="T1330" s="11"/>
      <c r="U1330" s="11"/>
      <c r="V1330" s="11"/>
      <c r="W1330" s="11"/>
      <c r="X1330" s="11"/>
      <c r="Y1330" s="11"/>
      <c r="Z1330" s="11"/>
      <c r="AA1330" s="11"/>
      <c r="AB1330" s="11"/>
      <c r="AC1330" s="11"/>
      <c r="AD1330" s="11"/>
      <c r="AE1330" s="11"/>
      <c r="AF1330" s="11"/>
      <c r="AG1330" s="11"/>
      <c r="AH1330" s="11"/>
    </row>
    <row r="1331" spans="1:34" x14ac:dyDescent="0.25">
      <c r="A1331" s="11"/>
      <c r="B1331" s="11"/>
      <c r="C1331" s="11"/>
      <c r="D1331" s="11"/>
      <c r="E1331" s="11"/>
      <c r="H1331" s="11"/>
      <c r="I1331" s="202"/>
      <c r="J1331" s="11"/>
      <c r="K1331" s="11"/>
      <c r="L1331" s="11"/>
      <c r="M1331" s="11"/>
      <c r="N1331" s="11"/>
      <c r="O1331" s="11"/>
      <c r="P1331" s="11"/>
      <c r="Q1331" s="11"/>
      <c r="R1331" s="11"/>
      <c r="S1331" s="11"/>
      <c r="T1331" s="11"/>
      <c r="U1331" s="11"/>
      <c r="V1331" s="11"/>
      <c r="W1331" s="11"/>
      <c r="X1331" s="11"/>
      <c r="Y1331" s="11"/>
      <c r="Z1331" s="11"/>
      <c r="AA1331" s="11"/>
      <c r="AB1331" s="11"/>
      <c r="AC1331" s="11"/>
      <c r="AD1331" s="11"/>
      <c r="AE1331" s="11"/>
      <c r="AF1331" s="11"/>
      <c r="AG1331" s="11"/>
      <c r="AH1331" s="11"/>
    </row>
    <row r="1332" spans="1:34" x14ac:dyDescent="0.25">
      <c r="A1332" s="11"/>
      <c r="B1332" s="11"/>
      <c r="C1332" s="11"/>
      <c r="D1332" s="11"/>
      <c r="E1332" s="11"/>
      <c r="H1332" s="11"/>
      <c r="I1332" s="202"/>
      <c r="J1332" s="11"/>
      <c r="K1332" s="11"/>
      <c r="L1332" s="11"/>
      <c r="M1332" s="11"/>
      <c r="N1332" s="11"/>
      <c r="O1332" s="11"/>
      <c r="P1332" s="11"/>
      <c r="Q1332" s="11"/>
      <c r="R1332" s="11"/>
      <c r="S1332" s="11"/>
      <c r="T1332" s="11"/>
      <c r="U1332" s="11"/>
      <c r="V1332" s="11"/>
      <c r="W1332" s="11"/>
      <c r="X1332" s="11"/>
      <c r="Y1332" s="11"/>
      <c r="Z1332" s="11"/>
      <c r="AA1332" s="11"/>
      <c r="AB1332" s="11"/>
      <c r="AC1332" s="11"/>
      <c r="AD1332" s="11"/>
      <c r="AE1332" s="11"/>
      <c r="AF1332" s="11"/>
      <c r="AG1332" s="11"/>
      <c r="AH1332" s="11"/>
    </row>
    <row r="1333" spans="1:34" x14ac:dyDescent="0.25">
      <c r="A1333" s="11"/>
      <c r="B1333" s="11"/>
      <c r="C1333" s="11"/>
      <c r="D1333" s="11"/>
      <c r="E1333" s="11"/>
      <c r="H1333" s="11"/>
      <c r="I1333" s="202"/>
      <c r="J1333" s="11"/>
      <c r="K1333" s="11"/>
      <c r="L1333" s="11"/>
      <c r="M1333" s="11"/>
      <c r="N1333" s="11"/>
      <c r="O1333" s="11"/>
      <c r="P1333" s="11"/>
      <c r="Q1333" s="11"/>
      <c r="R1333" s="11"/>
      <c r="S1333" s="11"/>
      <c r="T1333" s="11"/>
      <c r="U1333" s="11"/>
      <c r="V1333" s="11"/>
      <c r="W1333" s="11"/>
      <c r="X1333" s="11"/>
      <c r="Y1333" s="11"/>
      <c r="Z1333" s="11"/>
      <c r="AA1333" s="11"/>
      <c r="AB1333" s="11"/>
      <c r="AC1333" s="11"/>
      <c r="AD1333" s="11"/>
      <c r="AE1333" s="11"/>
      <c r="AF1333" s="11"/>
      <c r="AG1333" s="11"/>
      <c r="AH1333" s="11"/>
    </row>
    <row r="1334" spans="1:34" x14ac:dyDescent="0.25">
      <c r="A1334" s="11"/>
      <c r="B1334" s="11"/>
      <c r="C1334" s="11"/>
      <c r="D1334" s="11"/>
      <c r="E1334" s="11"/>
      <c r="H1334" s="11"/>
      <c r="I1334" s="202"/>
      <c r="J1334" s="11"/>
      <c r="K1334" s="11"/>
      <c r="L1334" s="11"/>
      <c r="M1334" s="11"/>
      <c r="N1334" s="11"/>
      <c r="O1334" s="11"/>
      <c r="P1334" s="11"/>
      <c r="Q1334" s="11"/>
      <c r="R1334" s="11"/>
      <c r="S1334" s="11"/>
      <c r="T1334" s="11"/>
      <c r="U1334" s="11"/>
      <c r="V1334" s="11"/>
      <c r="W1334" s="11"/>
      <c r="X1334" s="11"/>
      <c r="Y1334" s="11"/>
      <c r="Z1334" s="11"/>
      <c r="AA1334" s="11"/>
      <c r="AB1334" s="11"/>
      <c r="AC1334" s="11"/>
      <c r="AD1334" s="11"/>
      <c r="AE1334" s="11"/>
      <c r="AF1334" s="11"/>
      <c r="AG1334" s="11"/>
      <c r="AH1334" s="11"/>
    </row>
    <row r="1335" spans="1:34" x14ac:dyDescent="0.25">
      <c r="A1335" s="11"/>
      <c r="B1335" s="11"/>
      <c r="C1335" s="11"/>
      <c r="D1335" s="11"/>
      <c r="E1335" s="11"/>
      <c r="H1335" s="11"/>
      <c r="I1335" s="202"/>
      <c r="J1335" s="11"/>
      <c r="K1335" s="11"/>
      <c r="L1335" s="11"/>
      <c r="M1335" s="11"/>
      <c r="N1335" s="11"/>
      <c r="O1335" s="11"/>
      <c r="P1335" s="11"/>
      <c r="Q1335" s="11"/>
      <c r="R1335" s="11"/>
      <c r="S1335" s="11"/>
      <c r="T1335" s="11"/>
      <c r="U1335" s="11"/>
      <c r="V1335" s="11"/>
      <c r="W1335" s="11"/>
      <c r="X1335" s="11"/>
      <c r="Y1335" s="11"/>
      <c r="Z1335" s="11"/>
      <c r="AA1335" s="11"/>
      <c r="AB1335" s="11"/>
      <c r="AC1335" s="11"/>
      <c r="AD1335" s="11"/>
      <c r="AE1335" s="11"/>
      <c r="AF1335" s="11"/>
      <c r="AG1335" s="11"/>
      <c r="AH1335" s="11"/>
    </row>
    <row r="1336" spans="1:34" x14ac:dyDescent="0.25">
      <c r="A1336" s="11"/>
      <c r="B1336" s="11"/>
      <c r="C1336" s="11"/>
      <c r="D1336" s="11"/>
      <c r="E1336" s="11"/>
      <c r="H1336" s="11"/>
      <c r="I1336" s="202"/>
      <c r="J1336" s="11"/>
      <c r="K1336" s="11"/>
      <c r="L1336" s="11"/>
      <c r="M1336" s="11"/>
      <c r="N1336" s="11"/>
      <c r="O1336" s="11"/>
      <c r="P1336" s="11"/>
      <c r="Q1336" s="11"/>
      <c r="R1336" s="11"/>
      <c r="S1336" s="11"/>
      <c r="T1336" s="11"/>
      <c r="U1336" s="11"/>
      <c r="V1336" s="11"/>
      <c r="W1336" s="11"/>
      <c r="X1336" s="11"/>
      <c r="Y1336" s="11"/>
      <c r="Z1336" s="11"/>
      <c r="AA1336" s="11"/>
      <c r="AB1336" s="11"/>
      <c r="AC1336" s="11"/>
      <c r="AD1336" s="11"/>
      <c r="AE1336" s="11"/>
      <c r="AF1336" s="11"/>
      <c r="AG1336" s="11"/>
      <c r="AH1336" s="11"/>
    </row>
    <row r="1337" spans="1:34" x14ac:dyDescent="0.25">
      <c r="A1337" s="11"/>
      <c r="B1337" s="11"/>
      <c r="C1337" s="11"/>
      <c r="D1337" s="11"/>
      <c r="E1337" s="11"/>
      <c r="H1337" s="11"/>
      <c r="I1337" s="202"/>
      <c r="J1337" s="11"/>
      <c r="K1337" s="11"/>
      <c r="L1337" s="11"/>
      <c r="M1337" s="11"/>
      <c r="N1337" s="11"/>
      <c r="O1337" s="11"/>
      <c r="P1337" s="11"/>
      <c r="Q1337" s="11"/>
      <c r="R1337" s="11"/>
      <c r="S1337" s="11"/>
      <c r="T1337" s="11"/>
      <c r="U1337" s="11"/>
      <c r="V1337" s="11"/>
      <c r="W1337" s="11"/>
      <c r="X1337" s="11"/>
      <c r="Y1337" s="11"/>
      <c r="Z1337" s="11"/>
      <c r="AA1337" s="11"/>
      <c r="AB1337" s="11"/>
      <c r="AC1337" s="11"/>
      <c r="AD1337" s="11"/>
      <c r="AE1337" s="11"/>
      <c r="AF1337" s="11"/>
      <c r="AG1337" s="11"/>
      <c r="AH1337" s="11"/>
    </row>
    <row r="1338" spans="1:34" x14ac:dyDescent="0.25">
      <c r="A1338" s="11"/>
      <c r="B1338" s="11"/>
      <c r="C1338" s="11"/>
      <c r="D1338" s="11"/>
      <c r="E1338" s="11"/>
      <c r="H1338" s="11"/>
      <c r="I1338" s="202"/>
      <c r="J1338" s="11"/>
      <c r="K1338" s="11"/>
      <c r="L1338" s="11"/>
      <c r="M1338" s="11"/>
      <c r="N1338" s="11"/>
      <c r="O1338" s="11"/>
      <c r="P1338" s="11"/>
      <c r="Q1338" s="11"/>
      <c r="R1338" s="11"/>
      <c r="S1338" s="11"/>
      <c r="T1338" s="11"/>
      <c r="U1338" s="11"/>
      <c r="V1338" s="11"/>
      <c r="W1338" s="11"/>
      <c r="X1338" s="11"/>
      <c r="Y1338" s="11"/>
      <c r="Z1338" s="11"/>
      <c r="AA1338" s="11"/>
      <c r="AB1338" s="11"/>
      <c r="AC1338" s="11"/>
      <c r="AD1338" s="11"/>
      <c r="AE1338" s="11"/>
      <c r="AF1338" s="11"/>
      <c r="AG1338" s="11"/>
      <c r="AH1338" s="11"/>
    </row>
    <row r="1339" spans="1:34" x14ac:dyDescent="0.25">
      <c r="A1339" s="11"/>
      <c r="B1339" s="11"/>
      <c r="C1339" s="11"/>
      <c r="D1339" s="11"/>
      <c r="E1339" s="11"/>
      <c r="H1339" s="11"/>
      <c r="I1339" s="202"/>
      <c r="J1339" s="11"/>
      <c r="K1339" s="11"/>
      <c r="L1339" s="11"/>
      <c r="M1339" s="11"/>
      <c r="N1339" s="11"/>
      <c r="O1339" s="11"/>
      <c r="P1339" s="11"/>
      <c r="Q1339" s="11"/>
      <c r="R1339" s="11"/>
      <c r="S1339" s="11"/>
      <c r="T1339" s="11"/>
      <c r="U1339" s="11"/>
      <c r="V1339" s="11"/>
      <c r="W1339" s="11"/>
      <c r="X1339" s="11"/>
      <c r="Y1339" s="11"/>
      <c r="Z1339" s="11"/>
      <c r="AA1339" s="11"/>
      <c r="AB1339" s="11"/>
      <c r="AC1339" s="11"/>
      <c r="AD1339" s="11"/>
      <c r="AE1339" s="11"/>
      <c r="AF1339" s="11"/>
      <c r="AG1339" s="11"/>
      <c r="AH1339" s="11"/>
    </row>
    <row r="1340" spans="1:34" x14ac:dyDescent="0.25">
      <c r="A1340" s="11"/>
      <c r="B1340" s="11"/>
      <c r="C1340" s="11"/>
      <c r="D1340" s="11"/>
      <c r="E1340" s="11"/>
      <c r="H1340" s="11"/>
      <c r="I1340" s="202"/>
      <c r="J1340" s="11"/>
      <c r="K1340" s="11"/>
      <c r="L1340" s="11"/>
      <c r="M1340" s="11"/>
      <c r="N1340" s="11"/>
      <c r="O1340" s="11"/>
      <c r="P1340" s="11"/>
      <c r="Q1340" s="11"/>
      <c r="R1340" s="11"/>
      <c r="S1340" s="11"/>
      <c r="T1340" s="11"/>
      <c r="U1340" s="11"/>
      <c r="V1340" s="11"/>
      <c r="W1340" s="11"/>
      <c r="X1340" s="11"/>
      <c r="Y1340" s="11"/>
      <c r="Z1340" s="11"/>
      <c r="AA1340" s="11"/>
      <c r="AB1340" s="11"/>
      <c r="AC1340" s="11"/>
      <c r="AD1340" s="11"/>
      <c r="AE1340" s="11"/>
      <c r="AF1340" s="11"/>
      <c r="AG1340" s="11"/>
      <c r="AH1340" s="11"/>
    </row>
    <row r="1341" spans="1:34" x14ac:dyDescent="0.25">
      <c r="A1341" s="11"/>
      <c r="B1341" s="11"/>
      <c r="C1341" s="11"/>
      <c r="D1341" s="11"/>
      <c r="E1341" s="11"/>
      <c r="H1341" s="11"/>
      <c r="I1341" s="202"/>
      <c r="J1341" s="11"/>
      <c r="K1341" s="11"/>
      <c r="L1341" s="11"/>
      <c r="M1341" s="11"/>
      <c r="N1341" s="11"/>
      <c r="O1341" s="11"/>
      <c r="P1341" s="11"/>
      <c r="Q1341" s="11"/>
      <c r="R1341" s="11"/>
      <c r="S1341" s="11"/>
      <c r="T1341" s="11"/>
      <c r="U1341" s="11"/>
      <c r="V1341" s="11"/>
      <c r="W1341" s="11"/>
      <c r="X1341" s="11"/>
      <c r="Y1341" s="11"/>
      <c r="Z1341" s="11"/>
      <c r="AA1341" s="11"/>
      <c r="AB1341" s="11"/>
      <c r="AC1341" s="11"/>
      <c r="AD1341" s="11"/>
      <c r="AE1341" s="11"/>
      <c r="AF1341" s="11"/>
      <c r="AG1341" s="11"/>
      <c r="AH1341" s="11"/>
    </row>
    <row r="1342" spans="1:34" x14ac:dyDescent="0.25">
      <c r="A1342" s="11"/>
      <c r="B1342" s="11"/>
      <c r="C1342" s="11"/>
      <c r="D1342" s="11"/>
      <c r="E1342" s="11"/>
      <c r="H1342" s="11"/>
      <c r="I1342" s="202"/>
      <c r="J1342" s="11"/>
      <c r="K1342" s="11"/>
      <c r="L1342" s="11"/>
      <c r="M1342" s="11"/>
      <c r="N1342" s="11"/>
      <c r="O1342" s="11"/>
      <c r="P1342" s="11"/>
      <c r="Q1342" s="11"/>
      <c r="R1342" s="11"/>
      <c r="S1342" s="11"/>
      <c r="T1342" s="11"/>
      <c r="U1342" s="11"/>
      <c r="V1342" s="11"/>
      <c r="W1342" s="11"/>
      <c r="X1342" s="11"/>
      <c r="Y1342" s="11"/>
      <c r="Z1342" s="11"/>
      <c r="AA1342" s="11"/>
      <c r="AB1342" s="11"/>
      <c r="AC1342" s="11"/>
      <c r="AD1342" s="11"/>
      <c r="AE1342" s="11"/>
      <c r="AF1342" s="11"/>
      <c r="AG1342" s="11"/>
      <c r="AH1342" s="11"/>
    </row>
    <row r="1343" spans="1:34" x14ac:dyDescent="0.25">
      <c r="A1343" s="11"/>
      <c r="B1343" s="11"/>
      <c r="C1343" s="11"/>
      <c r="D1343" s="11"/>
      <c r="E1343" s="11"/>
      <c r="H1343" s="11"/>
      <c r="I1343" s="202"/>
      <c r="J1343" s="11"/>
      <c r="K1343" s="11"/>
      <c r="L1343" s="11"/>
      <c r="M1343" s="11"/>
      <c r="N1343" s="11"/>
      <c r="O1343" s="11"/>
      <c r="P1343" s="11"/>
      <c r="Q1343" s="11"/>
      <c r="R1343" s="11"/>
      <c r="S1343" s="11"/>
      <c r="T1343" s="11"/>
      <c r="U1343" s="11"/>
      <c r="V1343" s="11"/>
      <c r="W1343" s="11"/>
      <c r="X1343" s="11"/>
      <c r="Y1343" s="11"/>
      <c r="Z1343" s="11"/>
      <c r="AA1343" s="11"/>
      <c r="AB1343" s="11"/>
      <c r="AC1343" s="11"/>
      <c r="AD1343" s="11"/>
      <c r="AE1343" s="11"/>
      <c r="AF1343" s="11"/>
      <c r="AG1343" s="11"/>
      <c r="AH1343" s="11"/>
    </row>
    <row r="1344" spans="1:34" x14ac:dyDescent="0.25">
      <c r="A1344" s="11"/>
      <c r="B1344" s="11"/>
      <c r="C1344" s="11"/>
      <c r="D1344" s="11"/>
      <c r="E1344" s="11"/>
      <c r="H1344" s="11"/>
      <c r="I1344" s="202"/>
      <c r="J1344" s="11"/>
      <c r="K1344" s="11"/>
      <c r="L1344" s="11"/>
      <c r="M1344" s="11"/>
      <c r="N1344" s="11"/>
      <c r="O1344" s="11"/>
      <c r="P1344" s="11"/>
      <c r="Q1344" s="11"/>
      <c r="R1344" s="11"/>
      <c r="S1344" s="11"/>
      <c r="T1344" s="11"/>
      <c r="U1344" s="11"/>
      <c r="V1344" s="11"/>
      <c r="W1344" s="11"/>
      <c r="X1344" s="11"/>
      <c r="Y1344" s="11"/>
      <c r="Z1344" s="11"/>
      <c r="AA1344" s="11"/>
      <c r="AB1344" s="11"/>
      <c r="AC1344" s="11"/>
      <c r="AD1344" s="11"/>
      <c r="AE1344" s="11"/>
      <c r="AF1344" s="11"/>
      <c r="AG1344" s="11"/>
      <c r="AH1344" s="11"/>
    </row>
    <row r="1345" spans="1:34" x14ac:dyDescent="0.25">
      <c r="A1345" s="11"/>
      <c r="B1345" s="11"/>
      <c r="C1345" s="11"/>
      <c r="D1345" s="11"/>
      <c r="E1345" s="11"/>
      <c r="H1345" s="11"/>
      <c r="I1345" s="202"/>
      <c r="J1345" s="11"/>
      <c r="K1345" s="11"/>
      <c r="L1345" s="11"/>
      <c r="M1345" s="11"/>
      <c r="N1345" s="11"/>
      <c r="O1345" s="11"/>
      <c r="P1345" s="11"/>
      <c r="Q1345" s="11"/>
      <c r="R1345" s="11"/>
      <c r="S1345" s="11"/>
      <c r="T1345" s="11"/>
      <c r="U1345" s="11"/>
      <c r="V1345" s="11"/>
      <c r="W1345" s="11"/>
      <c r="X1345" s="11"/>
      <c r="Y1345" s="11"/>
      <c r="Z1345" s="11"/>
      <c r="AA1345" s="11"/>
      <c r="AB1345" s="11"/>
      <c r="AC1345" s="11"/>
      <c r="AD1345" s="11"/>
      <c r="AE1345" s="11"/>
      <c r="AF1345" s="11"/>
      <c r="AG1345" s="11"/>
      <c r="AH1345" s="11"/>
    </row>
    <row r="1346" spans="1:34" x14ac:dyDescent="0.25">
      <c r="A1346" s="11"/>
      <c r="B1346" s="11"/>
      <c r="C1346" s="11"/>
      <c r="D1346" s="11"/>
      <c r="E1346" s="11"/>
      <c r="H1346" s="11"/>
      <c r="I1346" s="202"/>
      <c r="J1346" s="11"/>
      <c r="K1346" s="11"/>
      <c r="L1346" s="11"/>
      <c r="M1346" s="11"/>
      <c r="N1346" s="11"/>
      <c r="O1346" s="11"/>
      <c r="P1346" s="11"/>
      <c r="Q1346" s="11"/>
      <c r="R1346" s="11"/>
      <c r="S1346" s="11"/>
      <c r="T1346" s="11"/>
      <c r="U1346" s="11"/>
      <c r="V1346" s="11"/>
      <c r="W1346" s="11"/>
      <c r="X1346" s="11"/>
      <c r="Y1346" s="11"/>
      <c r="Z1346" s="11"/>
      <c r="AA1346" s="11"/>
      <c r="AB1346" s="11"/>
      <c r="AC1346" s="11"/>
      <c r="AD1346" s="11"/>
      <c r="AE1346" s="11"/>
      <c r="AF1346" s="11"/>
      <c r="AG1346" s="11"/>
      <c r="AH1346" s="11"/>
    </row>
    <row r="1347" spans="1:34" x14ac:dyDescent="0.25">
      <c r="A1347" s="11"/>
      <c r="B1347" s="11"/>
      <c r="C1347" s="11"/>
      <c r="D1347" s="11"/>
      <c r="E1347" s="11"/>
      <c r="H1347" s="11"/>
      <c r="I1347" s="202"/>
      <c r="J1347" s="11"/>
      <c r="K1347" s="11"/>
      <c r="L1347" s="11"/>
      <c r="M1347" s="11"/>
      <c r="N1347" s="11"/>
      <c r="O1347" s="11"/>
      <c r="P1347" s="11"/>
      <c r="Q1347" s="11"/>
      <c r="R1347" s="11"/>
      <c r="S1347" s="11"/>
      <c r="T1347" s="11"/>
      <c r="U1347" s="11"/>
      <c r="V1347" s="11"/>
      <c r="W1347" s="11"/>
      <c r="X1347" s="11"/>
      <c r="Y1347" s="11"/>
      <c r="Z1347" s="11"/>
      <c r="AA1347" s="11"/>
      <c r="AB1347" s="11"/>
      <c r="AC1347" s="11"/>
      <c r="AD1347" s="11"/>
      <c r="AE1347" s="11"/>
      <c r="AF1347" s="11"/>
      <c r="AG1347" s="11"/>
      <c r="AH1347" s="11"/>
    </row>
    <row r="1348" spans="1:34" x14ac:dyDescent="0.25">
      <c r="A1348" s="11"/>
      <c r="B1348" s="11"/>
      <c r="C1348" s="11"/>
      <c r="D1348" s="11"/>
      <c r="E1348" s="11"/>
      <c r="H1348" s="11"/>
      <c r="I1348" s="202"/>
      <c r="J1348" s="11"/>
      <c r="K1348" s="11"/>
      <c r="L1348" s="11"/>
      <c r="M1348" s="11"/>
      <c r="N1348" s="11"/>
      <c r="O1348" s="11"/>
      <c r="P1348" s="11"/>
      <c r="Q1348" s="11"/>
      <c r="R1348" s="11"/>
      <c r="S1348" s="11"/>
      <c r="T1348" s="11"/>
      <c r="U1348" s="11"/>
      <c r="V1348" s="11"/>
      <c r="W1348" s="11"/>
      <c r="X1348" s="11"/>
      <c r="Y1348" s="11"/>
      <c r="Z1348" s="11"/>
      <c r="AA1348" s="11"/>
      <c r="AB1348" s="11"/>
      <c r="AC1348" s="11"/>
      <c r="AD1348" s="11"/>
      <c r="AE1348" s="11"/>
      <c r="AF1348" s="11"/>
      <c r="AG1348" s="11"/>
      <c r="AH1348" s="11"/>
    </row>
    <row r="1349" spans="1:34" x14ac:dyDescent="0.25">
      <c r="A1349" s="11"/>
      <c r="B1349" s="11"/>
      <c r="C1349" s="11"/>
      <c r="D1349" s="11"/>
      <c r="E1349" s="11"/>
      <c r="H1349" s="11"/>
      <c r="I1349" s="202"/>
      <c r="J1349" s="11"/>
      <c r="K1349" s="11"/>
      <c r="L1349" s="11"/>
      <c r="M1349" s="11"/>
      <c r="N1349" s="11"/>
      <c r="O1349" s="11"/>
      <c r="P1349" s="11"/>
      <c r="Q1349" s="11"/>
      <c r="R1349" s="11"/>
      <c r="S1349" s="11"/>
      <c r="T1349" s="11"/>
      <c r="U1349" s="11"/>
      <c r="V1349" s="11"/>
      <c r="W1349" s="11"/>
      <c r="X1349" s="11"/>
      <c r="Y1349" s="11"/>
      <c r="Z1349" s="11"/>
      <c r="AA1349" s="11"/>
      <c r="AB1349" s="11"/>
      <c r="AC1349" s="11"/>
      <c r="AD1349" s="11"/>
      <c r="AE1349" s="11"/>
      <c r="AF1349" s="11"/>
      <c r="AG1349" s="11"/>
      <c r="AH1349" s="11"/>
    </row>
    <row r="1350" spans="1:34" x14ac:dyDescent="0.25">
      <c r="A1350" s="11"/>
      <c r="B1350" s="11"/>
      <c r="C1350" s="11"/>
      <c r="D1350" s="11"/>
      <c r="E1350" s="11"/>
      <c r="H1350" s="11"/>
      <c r="I1350" s="202"/>
      <c r="J1350" s="11"/>
      <c r="K1350" s="11"/>
      <c r="L1350" s="11"/>
      <c r="M1350" s="11"/>
      <c r="N1350" s="11"/>
      <c r="O1350" s="11"/>
      <c r="P1350" s="11"/>
      <c r="Q1350" s="11"/>
      <c r="R1350" s="11"/>
      <c r="S1350" s="11"/>
      <c r="T1350" s="11"/>
      <c r="U1350" s="11"/>
      <c r="V1350" s="11"/>
      <c r="W1350" s="11"/>
      <c r="X1350" s="11"/>
      <c r="Y1350" s="11"/>
      <c r="Z1350" s="11"/>
      <c r="AA1350" s="11"/>
      <c r="AB1350" s="11"/>
      <c r="AC1350" s="11"/>
      <c r="AD1350" s="11"/>
      <c r="AE1350" s="11"/>
      <c r="AF1350" s="11"/>
      <c r="AG1350" s="11"/>
      <c r="AH1350" s="11"/>
    </row>
    <row r="1351" spans="1:34" x14ac:dyDescent="0.25">
      <c r="A1351" s="11"/>
      <c r="B1351" s="11"/>
      <c r="C1351" s="11"/>
      <c r="D1351" s="11"/>
      <c r="E1351" s="11"/>
      <c r="H1351" s="11"/>
      <c r="I1351" s="202"/>
      <c r="J1351" s="11"/>
      <c r="K1351" s="11"/>
      <c r="L1351" s="11"/>
      <c r="M1351" s="11"/>
      <c r="N1351" s="11"/>
      <c r="O1351" s="11"/>
      <c r="P1351" s="11"/>
      <c r="Q1351" s="11"/>
      <c r="R1351" s="11"/>
      <c r="S1351" s="11"/>
      <c r="T1351" s="11"/>
      <c r="U1351" s="11"/>
      <c r="V1351" s="11"/>
      <c r="W1351" s="11"/>
      <c r="X1351" s="11"/>
      <c r="Y1351" s="11"/>
      <c r="Z1351" s="11"/>
      <c r="AA1351" s="11"/>
      <c r="AB1351" s="11"/>
      <c r="AC1351" s="11"/>
      <c r="AD1351" s="11"/>
      <c r="AE1351" s="11"/>
      <c r="AF1351" s="11"/>
      <c r="AG1351" s="11"/>
      <c r="AH1351" s="11"/>
    </row>
    <row r="1352" spans="1:34" x14ac:dyDescent="0.25">
      <c r="A1352" s="11"/>
      <c r="B1352" s="11"/>
      <c r="C1352" s="11"/>
      <c r="D1352" s="11"/>
      <c r="E1352" s="11"/>
      <c r="H1352" s="11"/>
      <c r="I1352" s="202"/>
      <c r="J1352" s="11"/>
      <c r="K1352" s="11"/>
      <c r="L1352" s="11"/>
      <c r="M1352" s="11"/>
      <c r="N1352" s="11"/>
      <c r="O1352" s="11"/>
      <c r="P1352" s="11"/>
      <c r="Q1352" s="11"/>
      <c r="R1352" s="11"/>
      <c r="S1352" s="11"/>
      <c r="T1352" s="11"/>
      <c r="U1352" s="11"/>
      <c r="V1352" s="11"/>
      <c r="W1352" s="11"/>
      <c r="X1352" s="11"/>
      <c r="Y1352" s="11"/>
      <c r="Z1352" s="11"/>
      <c r="AA1352" s="11"/>
      <c r="AB1352" s="11"/>
      <c r="AC1352" s="11"/>
      <c r="AD1352" s="11"/>
      <c r="AE1352" s="11"/>
      <c r="AF1352" s="11"/>
      <c r="AG1352" s="11"/>
      <c r="AH1352" s="11"/>
    </row>
    <row r="1353" spans="1:34" x14ac:dyDescent="0.25">
      <c r="A1353" s="11"/>
      <c r="B1353" s="11"/>
      <c r="C1353" s="11"/>
      <c r="D1353" s="11"/>
      <c r="E1353" s="11"/>
      <c r="H1353" s="11"/>
      <c r="I1353" s="202"/>
      <c r="J1353" s="11"/>
      <c r="K1353" s="11"/>
      <c r="L1353" s="11"/>
      <c r="M1353" s="11"/>
      <c r="N1353" s="11"/>
      <c r="O1353" s="11"/>
      <c r="P1353" s="11"/>
      <c r="Q1353" s="11"/>
      <c r="R1353" s="11"/>
      <c r="S1353" s="11"/>
      <c r="T1353" s="11"/>
      <c r="U1353" s="11"/>
      <c r="V1353" s="11"/>
      <c r="W1353" s="11"/>
      <c r="X1353" s="11"/>
      <c r="Y1353" s="11"/>
      <c r="Z1353" s="11"/>
      <c r="AA1353" s="11"/>
      <c r="AB1353" s="11"/>
      <c r="AC1353" s="11"/>
      <c r="AD1353" s="11"/>
      <c r="AE1353" s="11"/>
      <c r="AF1353" s="11"/>
      <c r="AG1353" s="11"/>
      <c r="AH1353" s="11"/>
    </row>
    <row r="1354" spans="1:34" x14ac:dyDescent="0.25">
      <c r="A1354" s="11"/>
      <c r="B1354" s="11"/>
      <c r="C1354" s="11"/>
      <c r="D1354" s="11"/>
      <c r="E1354" s="11"/>
      <c r="H1354" s="11"/>
      <c r="I1354" s="202"/>
      <c r="J1354" s="11"/>
      <c r="K1354" s="11"/>
      <c r="L1354" s="11"/>
      <c r="M1354" s="11"/>
      <c r="N1354" s="11"/>
      <c r="O1354" s="11"/>
      <c r="P1354" s="11"/>
      <c r="Q1354" s="11"/>
      <c r="R1354" s="11"/>
      <c r="S1354" s="11"/>
      <c r="T1354" s="11"/>
      <c r="U1354" s="11"/>
      <c r="V1354" s="11"/>
      <c r="W1354" s="11"/>
      <c r="X1354" s="11"/>
      <c r="Y1354" s="11"/>
      <c r="Z1354" s="11"/>
      <c r="AA1354" s="11"/>
      <c r="AB1354" s="11"/>
      <c r="AC1354" s="11"/>
      <c r="AD1354" s="11"/>
      <c r="AE1354" s="11"/>
      <c r="AF1354" s="11"/>
      <c r="AG1354" s="11"/>
      <c r="AH1354" s="11"/>
    </row>
    <row r="1355" spans="1:34" x14ac:dyDescent="0.25">
      <c r="A1355" s="11"/>
      <c r="B1355" s="11"/>
      <c r="C1355" s="11"/>
      <c r="D1355" s="11"/>
      <c r="E1355" s="11"/>
      <c r="H1355" s="11"/>
      <c r="I1355" s="202"/>
      <c r="J1355" s="11"/>
      <c r="K1355" s="11"/>
      <c r="L1355" s="11"/>
      <c r="M1355" s="11"/>
      <c r="N1355" s="11"/>
      <c r="O1355" s="11"/>
      <c r="P1355" s="11"/>
      <c r="Q1355" s="11"/>
      <c r="R1355" s="11"/>
      <c r="S1355" s="11"/>
      <c r="T1355" s="11"/>
      <c r="U1355" s="11"/>
      <c r="V1355" s="11"/>
      <c r="W1355" s="11"/>
      <c r="X1355" s="11"/>
      <c r="Y1355" s="11"/>
      <c r="Z1355" s="11"/>
      <c r="AA1355" s="11"/>
      <c r="AB1355" s="11"/>
      <c r="AC1355" s="11"/>
      <c r="AD1355" s="11"/>
      <c r="AE1355" s="11"/>
      <c r="AF1355" s="11"/>
      <c r="AG1355" s="11"/>
      <c r="AH1355" s="11"/>
    </row>
    <row r="1356" spans="1:34" x14ac:dyDescent="0.25">
      <c r="A1356" s="11"/>
      <c r="B1356" s="11"/>
      <c r="C1356" s="11"/>
      <c r="D1356" s="11"/>
      <c r="E1356" s="11"/>
      <c r="H1356" s="11"/>
      <c r="I1356" s="202"/>
      <c r="J1356" s="11"/>
      <c r="K1356" s="11"/>
      <c r="L1356" s="11"/>
      <c r="M1356" s="11"/>
      <c r="N1356" s="11"/>
      <c r="O1356" s="11"/>
      <c r="P1356" s="11"/>
      <c r="Q1356" s="11"/>
      <c r="R1356" s="11"/>
      <c r="S1356" s="11"/>
      <c r="T1356" s="11"/>
      <c r="U1356" s="11"/>
      <c r="V1356" s="11"/>
      <c r="W1356" s="11"/>
      <c r="X1356" s="11"/>
      <c r="Y1356" s="11"/>
      <c r="Z1356" s="11"/>
      <c r="AA1356" s="11"/>
      <c r="AB1356" s="11"/>
      <c r="AC1356" s="11"/>
      <c r="AD1356" s="11"/>
      <c r="AE1356" s="11"/>
      <c r="AF1356" s="11"/>
      <c r="AG1356" s="11"/>
      <c r="AH1356" s="11"/>
    </row>
    <row r="1357" spans="1:34" x14ac:dyDescent="0.25">
      <c r="A1357" s="11"/>
      <c r="B1357" s="11"/>
      <c r="C1357" s="11"/>
      <c r="D1357" s="11"/>
      <c r="E1357" s="11"/>
      <c r="H1357" s="11"/>
      <c r="I1357" s="202"/>
      <c r="J1357" s="11"/>
      <c r="K1357" s="11"/>
      <c r="L1357" s="11"/>
      <c r="M1357" s="11"/>
      <c r="N1357" s="11"/>
      <c r="O1357" s="11"/>
      <c r="P1357" s="11"/>
      <c r="Q1357" s="11"/>
      <c r="R1357" s="11"/>
      <c r="S1357" s="11"/>
      <c r="T1357" s="11"/>
      <c r="U1357" s="11"/>
      <c r="V1357" s="11"/>
      <c r="W1357" s="11"/>
      <c r="X1357" s="11"/>
      <c r="Y1357" s="11"/>
      <c r="Z1357" s="11"/>
      <c r="AA1357" s="11"/>
      <c r="AB1357" s="11"/>
      <c r="AC1357" s="11"/>
      <c r="AD1357" s="11"/>
      <c r="AE1357" s="11"/>
      <c r="AF1357" s="11"/>
      <c r="AG1357" s="11"/>
      <c r="AH1357" s="11"/>
    </row>
    <row r="1358" spans="1:34" x14ac:dyDescent="0.25">
      <c r="A1358" s="11"/>
      <c r="B1358" s="11"/>
      <c r="C1358" s="11"/>
      <c r="D1358" s="11"/>
      <c r="E1358" s="11"/>
      <c r="H1358" s="11"/>
      <c r="I1358" s="202"/>
      <c r="J1358" s="11"/>
      <c r="K1358" s="11"/>
      <c r="L1358" s="11"/>
      <c r="M1358" s="11"/>
      <c r="N1358" s="11"/>
      <c r="O1358" s="11"/>
      <c r="P1358" s="11"/>
      <c r="Q1358" s="11"/>
      <c r="R1358" s="11"/>
      <c r="S1358" s="11"/>
      <c r="T1358" s="11"/>
      <c r="U1358" s="11"/>
      <c r="V1358" s="11"/>
      <c r="W1358" s="11"/>
      <c r="X1358" s="11"/>
      <c r="Y1358" s="11"/>
      <c r="Z1358" s="11"/>
      <c r="AA1358" s="11"/>
      <c r="AB1358" s="11"/>
      <c r="AC1358" s="11"/>
      <c r="AD1358" s="11"/>
      <c r="AE1358" s="11"/>
      <c r="AF1358" s="11"/>
      <c r="AG1358" s="11"/>
      <c r="AH1358" s="11"/>
    </row>
    <row r="1359" spans="1:34" x14ac:dyDescent="0.25">
      <c r="A1359" s="11"/>
      <c r="B1359" s="11"/>
      <c r="C1359" s="11"/>
      <c r="D1359" s="11"/>
      <c r="E1359" s="11"/>
      <c r="H1359" s="11"/>
      <c r="I1359" s="202"/>
      <c r="J1359" s="11"/>
      <c r="K1359" s="11"/>
      <c r="L1359" s="11"/>
      <c r="M1359" s="11"/>
      <c r="N1359" s="11"/>
      <c r="O1359" s="11"/>
      <c r="P1359" s="11"/>
      <c r="Q1359" s="11"/>
      <c r="R1359" s="11"/>
      <c r="S1359" s="11"/>
      <c r="T1359" s="11"/>
      <c r="U1359" s="11"/>
      <c r="V1359" s="11"/>
      <c r="W1359" s="11"/>
      <c r="X1359" s="11"/>
      <c r="Y1359" s="11"/>
      <c r="Z1359" s="11"/>
      <c r="AA1359" s="11"/>
      <c r="AB1359" s="11"/>
      <c r="AC1359" s="11"/>
      <c r="AD1359" s="11"/>
      <c r="AE1359" s="11"/>
      <c r="AF1359" s="11"/>
      <c r="AG1359" s="11"/>
      <c r="AH1359" s="11"/>
    </row>
    <row r="1360" spans="1:34" x14ac:dyDescent="0.25">
      <c r="A1360" s="11"/>
      <c r="B1360" s="11"/>
      <c r="C1360" s="11"/>
      <c r="D1360" s="11"/>
      <c r="E1360" s="11"/>
      <c r="H1360" s="11"/>
      <c r="I1360" s="202"/>
      <c r="J1360" s="11"/>
      <c r="K1360" s="11"/>
      <c r="L1360" s="11"/>
      <c r="M1360" s="11"/>
      <c r="N1360" s="11"/>
      <c r="O1360" s="11"/>
      <c r="P1360" s="11"/>
      <c r="Q1360" s="11"/>
      <c r="R1360" s="11"/>
      <c r="S1360" s="11"/>
      <c r="T1360" s="11"/>
      <c r="U1360" s="11"/>
      <c r="V1360" s="11"/>
      <c r="W1360" s="11"/>
      <c r="X1360" s="11"/>
      <c r="Y1360" s="11"/>
      <c r="Z1360" s="11"/>
      <c r="AA1360" s="11"/>
      <c r="AB1360" s="11"/>
      <c r="AC1360" s="11"/>
      <c r="AD1360" s="11"/>
      <c r="AE1360" s="11"/>
      <c r="AF1360" s="11"/>
      <c r="AG1360" s="11"/>
      <c r="AH1360" s="11"/>
    </row>
    <row r="1361" spans="1:34" x14ac:dyDescent="0.25">
      <c r="A1361" s="11"/>
      <c r="B1361" s="11"/>
      <c r="C1361" s="11"/>
      <c r="D1361" s="11"/>
      <c r="E1361" s="11"/>
      <c r="H1361" s="11"/>
      <c r="I1361" s="202"/>
      <c r="J1361" s="11"/>
      <c r="K1361" s="11"/>
      <c r="L1361" s="11"/>
      <c r="M1361" s="11"/>
      <c r="N1361" s="11"/>
      <c r="O1361" s="11"/>
      <c r="P1361" s="11"/>
      <c r="Q1361" s="11"/>
      <c r="R1361" s="11"/>
      <c r="S1361" s="11"/>
      <c r="T1361" s="11"/>
      <c r="U1361" s="11"/>
      <c r="V1361" s="11"/>
      <c r="W1361" s="11"/>
      <c r="X1361" s="11"/>
      <c r="Y1361" s="11"/>
      <c r="Z1361" s="11"/>
      <c r="AA1361" s="11"/>
      <c r="AB1361" s="11"/>
      <c r="AC1361" s="11"/>
      <c r="AD1361" s="11"/>
      <c r="AE1361" s="11"/>
      <c r="AF1361" s="11"/>
      <c r="AG1361" s="11"/>
      <c r="AH1361" s="11"/>
    </row>
    <row r="1362" spans="1:34" x14ac:dyDescent="0.25">
      <c r="A1362" s="11"/>
      <c r="B1362" s="11"/>
      <c r="C1362" s="11"/>
      <c r="D1362" s="11"/>
      <c r="E1362" s="11"/>
      <c r="H1362" s="11"/>
      <c r="I1362" s="202"/>
      <c r="J1362" s="11"/>
      <c r="K1362" s="11"/>
      <c r="L1362" s="11"/>
      <c r="M1362" s="11"/>
      <c r="N1362" s="11"/>
      <c r="O1362" s="11"/>
      <c r="P1362" s="11"/>
      <c r="Q1362" s="11"/>
      <c r="R1362" s="11"/>
      <c r="S1362" s="11"/>
      <c r="T1362" s="11"/>
      <c r="U1362" s="11"/>
      <c r="V1362" s="11"/>
      <c r="W1362" s="11"/>
      <c r="X1362" s="11"/>
      <c r="Y1362" s="11"/>
      <c r="Z1362" s="11"/>
      <c r="AA1362" s="11"/>
      <c r="AB1362" s="11"/>
      <c r="AC1362" s="11"/>
      <c r="AD1362" s="11"/>
      <c r="AE1362" s="11"/>
      <c r="AF1362" s="11"/>
      <c r="AG1362" s="11"/>
      <c r="AH1362" s="11"/>
    </row>
    <row r="1363" spans="1:34" x14ac:dyDescent="0.25">
      <c r="A1363" s="11"/>
      <c r="B1363" s="11"/>
      <c r="C1363" s="11"/>
      <c r="D1363" s="11"/>
      <c r="E1363" s="11"/>
      <c r="H1363" s="11"/>
      <c r="I1363" s="202"/>
      <c r="J1363" s="11"/>
      <c r="K1363" s="11"/>
      <c r="L1363" s="11"/>
      <c r="M1363" s="11"/>
      <c r="N1363" s="11"/>
      <c r="O1363" s="11"/>
      <c r="P1363" s="11"/>
      <c r="Q1363" s="11"/>
      <c r="R1363" s="11"/>
      <c r="S1363" s="11"/>
      <c r="T1363" s="11"/>
      <c r="U1363" s="11"/>
      <c r="V1363" s="11"/>
      <c r="W1363" s="11"/>
      <c r="X1363" s="11"/>
      <c r="Y1363" s="11"/>
      <c r="Z1363" s="11"/>
      <c r="AA1363" s="11"/>
      <c r="AB1363" s="11"/>
      <c r="AC1363" s="11"/>
      <c r="AD1363" s="11"/>
      <c r="AE1363" s="11"/>
      <c r="AF1363" s="11"/>
      <c r="AG1363" s="11"/>
      <c r="AH1363" s="11"/>
    </row>
    <row r="1364" spans="1:34" x14ac:dyDescent="0.25">
      <c r="A1364" s="11"/>
      <c r="B1364" s="11"/>
      <c r="C1364" s="11"/>
      <c r="D1364" s="11"/>
      <c r="E1364" s="11"/>
      <c r="H1364" s="11"/>
      <c r="I1364" s="202"/>
      <c r="J1364" s="11"/>
      <c r="K1364" s="11"/>
      <c r="L1364" s="11"/>
      <c r="M1364" s="11"/>
      <c r="N1364" s="11"/>
      <c r="O1364" s="11"/>
      <c r="P1364" s="11"/>
      <c r="Q1364" s="11"/>
      <c r="R1364" s="11"/>
      <c r="S1364" s="11"/>
      <c r="T1364" s="11"/>
      <c r="U1364" s="11"/>
      <c r="V1364" s="11"/>
      <c r="W1364" s="11"/>
      <c r="X1364" s="11"/>
      <c r="Y1364" s="11"/>
      <c r="Z1364" s="11"/>
      <c r="AA1364" s="11"/>
      <c r="AB1364" s="11"/>
      <c r="AC1364" s="11"/>
      <c r="AD1364" s="11"/>
      <c r="AE1364" s="11"/>
      <c r="AF1364" s="11"/>
      <c r="AG1364" s="11"/>
      <c r="AH1364" s="11"/>
    </row>
    <row r="1365" spans="1:34" x14ac:dyDescent="0.25">
      <c r="A1365" s="11"/>
      <c r="B1365" s="11"/>
      <c r="C1365" s="11"/>
      <c r="D1365" s="11"/>
      <c r="E1365" s="11"/>
      <c r="H1365" s="11"/>
      <c r="I1365" s="202"/>
      <c r="J1365" s="11"/>
      <c r="K1365" s="11"/>
      <c r="L1365" s="11"/>
      <c r="M1365" s="11"/>
      <c r="N1365" s="11"/>
      <c r="O1365" s="11"/>
      <c r="P1365" s="11"/>
      <c r="Q1365" s="11"/>
      <c r="R1365" s="11"/>
      <c r="S1365" s="11"/>
      <c r="T1365" s="11"/>
      <c r="U1365" s="11"/>
      <c r="V1365" s="11"/>
      <c r="W1365" s="11"/>
      <c r="X1365" s="11"/>
      <c r="Y1365" s="11"/>
      <c r="Z1365" s="11"/>
      <c r="AA1365" s="11"/>
      <c r="AB1365" s="11"/>
      <c r="AC1365" s="11"/>
      <c r="AD1365" s="11"/>
      <c r="AE1365" s="11"/>
      <c r="AF1365" s="11"/>
      <c r="AG1365" s="11"/>
      <c r="AH1365" s="11"/>
    </row>
    <row r="1366" spans="1:34" x14ac:dyDescent="0.25">
      <c r="A1366" s="11"/>
      <c r="B1366" s="11"/>
      <c r="C1366" s="11"/>
      <c r="D1366" s="11"/>
      <c r="E1366" s="11"/>
      <c r="H1366" s="11"/>
      <c r="I1366" s="202"/>
      <c r="J1366" s="11"/>
      <c r="K1366" s="11"/>
      <c r="L1366" s="11"/>
      <c r="M1366" s="11"/>
      <c r="N1366" s="11"/>
      <c r="O1366" s="11"/>
      <c r="P1366" s="11"/>
      <c r="Q1366" s="11"/>
      <c r="R1366" s="11"/>
      <c r="S1366" s="11"/>
      <c r="T1366" s="11"/>
      <c r="U1366" s="11"/>
      <c r="V1366" s="11"/>
      <c r="W1366" s="11"/>
      <c r="X1366" s="11"/>
      <c r="Y1366" s="11"/>
      <c r="Z1366" s="11"/>
      <c r="AA1366" s="11"/>
      <c r="AB1366" s="11"/>
      <c r="AC1366" s="11"/>
      <c r="AD1366" s="11"/>
      <c r="AE1366" s="11"/>
      <c r="AF1366" s="11"/>
      <c r="AG1366" s="11"/>
      <c r="AH1366" s="11"/>
    </row>
    <row r="1367" spans="1:34" x14ac:dyDescent="0.25">
      <c r="A1367" s="11"/>
      <c r="B1367" s="11"/>
      <c r="C1367" s="11"/>
      <c r="D1367" s="11"/>
      <c r="E1367" s="11"/>
      <c r="H1367" s="11"/>
      <c r="I1367" s="202"/>
      <c r="J1367" s="11"/>
      <c r="K1367" s="11"/>
      <c r="L1367" s="11"/>
      <c r="M1367" s="11"/>
      <c r="N1367" s="11"/>
      <c r="O1367" s="11"/>
      <c r="P1367" s="11"/>
      <c r="Q1367" s="11"/>
      <c r="R1367" s="11"/>
      <c r="S1367" s="11"/>
      <c r="T1367" s="11"/>
      <c r="U1367" s="11"/>
      <c r="V1367" s="11"/>
      <c r="W1367" s="11"/>
      <c r="X1367" s="11"/>
      <c r="Y1367" s="11"/>
      <c r="Z1367" s="11"/>
      <c r="AA1367" s="11"/>
      <c r="AB1367" s="11"/>
      <c r="AC1367" s="11"/>
      <c r="AD1367" s="11"/>
      <c r="AE1367" s="11"/>
      <c r="AF1367" s="11"/>
      <c r="AG1367" s="11"/>
      <c r="AH1367" s="11"/>
    </row>
    <row r="1368" spans="1:34" x14ac:dyDescent="0.25">
      <c r="A1368" s="11"/>
      <c r="B1368" s="11"/>
      <c r="C1368" s="11"/>
      <c r="D1368" s="11"/>
      <c r="E1368" s="11"/>
      <c r="H1368" s="11"/>
      <c r="I1368" s="202"/>
      <c r="J1368" s="11"/>
      <c r="K1368" s="11"/>
      <c r="L1368" s="11"/>
      <c r="M1368" s="11"/>
      <c r="N1368" s="11"/>
      <c r="O1368" s="11"/>
      <c r="P1368" s="11"/>
      <c r="Q1368" s="11"/>
      <c r="R1368" s="11"/>
      <c r="S1368" s="11"/>
      <c r="T1368" s="11"/>
      <c r="U1368" s="11"/>
      <c r="V1368" s="11"/>
      <c r="W1368" s="11"/>
      <c r="X1368" s="11"/>
      <c r="Y1368" s="11"/>
      <c r="Z1368" s="11"/>
      <c r="AA1368" s="11"/>
      <c r="AB1368" s="11"/>
      <c r="AC1368" s="11"/>
      <c r="AD1368" s="11"/>
      <c r="AE1368" s="11"/>
      <c r="AF1368" s="11"/>
      <c r="AG1368" s="11"/>
      <c r="AH1368" s="11"/>
    </row>
    <row r="1369" spans="1:34" x14ac:dyDescent="0.25">
      <c r="A1369" s="11"/>
      <c r="B1369" s="11"/>
      <c r="C1369" s="11"/>
      <c r="D1369" s="11"/>
      <c r="E1369" s="11"/>
      <c r="H1369" s="11"/>
      <c r="I1369" s="202"/>
      <c r="J1369" s="11"/>
      <c r="K1369" s="11"/>
      <c r="L1369" s="11"/>
      <c r="M1369" s="11"/>
      <c r="N1369" s="11"/>
      <c r="O1369" s="11"/>
      <c r="P1369" s="11"/>
      <c r="Q1369" s="11"/>
      <c r="R1369" s="11"/>
      <c r="S1369" s="11"/>
      <c r="T1369" s="11"/>
      <c r="U1369" s="11"/>
      <c r="V1369" s="11"/>
      <c r="W1369" s="11"/>
      <c r="X1369" s="11"/>
      <c r="Y1369" s="11"/>
      <c r="Z1369" s="11"/>
      <c r="AA1369" s="11"/>
      <c r="AB1369" s="11"/>
      <c r="AC1369" s="11"/>
      <c r="AD1369" s="11"/>
      <c r="AE1369" s="11"/>
      <c r="AF1369" s="11"/>
      <c r="AG1369" s="11"/>
      <c r="AH1369" s="11"/>
    </row>
    <row r="1370" spans="1:34" x14ac:dyDescent="0.25">
      <c r="A1370" s="11"/>
      <c r="B1370" s="11"/>
      <c r="C1370" s="11"/>
      <c r="D1370" s="11"/>
      <c r="E1370" s="11"/>
      <c r="H1370" s="11"/>
      <c r="I1370" s="202"/>
      <c r="J1370" s="11"/>
      <c r="K1370" s="11"/>
      <c r="L1370" s="11"/>
      <c r="M1370" s="11"/>
      <c r="N1370" s="11"/>
      <c r="O1370" s="11"/>
      <c r="P1370" s="11"/>
      <c r="Q1370" s="11"/>
      <c r="R1370" s="11"/>
      <c r="S1370" s="11"/>
      <c r="T1370" s="11"/>
      <c r="U1370" s="11"/>
      <c r="V1370" s="11"/>
      <c r="W1370" s="11"/>
      <c r="X1370" s="11"/>
      <c r="Y1370" s="11"/>
      <c r="Z1370" s="11"/>
      <c r="AA1370" s="11"/>
      <c r="AB1370" s="11"/>
      <c r="AC1370" s="11"/>
      <c r="AD1370" s="11"/>
      <c r="AE1370" s="11"/>
      <c r="AF1370" s="11"/>
      <c r="AG1370" s="11"/>
      <c r="AH1370" s="11"/>
    </row>
    <row r="1371" spans="1:34" x14ac:dyDescent="0.25">
      <c r="A1371" s="11"/>
      <c r="B1371" s="11"/>
      <c r="C1371" s="11"/>
      <c r="D1371" s="11"/>
      <c r="E1371" s="11"/>
      <c r="H1371" s="11"/>
      <c r="I1371" s="202"/>
      <c r="J1371" s="11"/>
      <c r="K1371" s="11"/>
      <c r="L1371" s="11"/>
      <c r="M1371" s="11"/>
      <c r="N1371" s="11"/>
      <c r="O1371" s="11"/>
      <c r="P1371" s="11"/>
      <c r="Q1371" s="11"/>
      <c r="R1371" s="11"/>
      <c r="S1371" s="11"/>
      <c r="T1371" s="11"/>
      <c r="U1371" s="11"/>
      <c r="V1371" s="11"/>
      <c r="W1371" s="11"/>
      <c r="X1371" s="11"/>
      <c r="Y1371" s="11"/>
      <c r="Z1371" s="11"/>
      <c r="AA1371" s="11"/>
      <c r="AB1371" s="11"/>
      <c r="AC1371" s="11"/>
      <c r="AD1371" s="11"/>
      <c r="AE1371" s="11"/>
      <c r="AF1371" s="11"/>
      <c r="AG1371" s="11"/>
      <c r="AH1371" s="11"/>
    </row>
    <row r="1372" spans="1:34" x14ac:dyDescent="0.25">
      <c r="A1372" s="11"/>
      <c r="B1372" s="11"/>
      <c r="C1372" s="11"/>
      <c r="D1372" s="11"/>
      <c r="E1372" s="11"/>
      <c r="H1372" s="11"/>
      <c r="I1372" s="202"/>
      <c r="J1372" s="11"/>
      <c r="K1372" s="11"/>
      <c r="L1372" s="11"/>
      <c r="M1372" s="11"/>
      <c r="N1372" s="11"/>
      <c r="O1372" s="11"/>
      <c r="P1372" s="11"/>
      <c r="Q1372" s="11"/>
      <c r="R1372" s="11"/>
      <c r="S1372" s="11"/>
      <c r="T1372" s="11"/>
      <c r="U1372" s="11"/>
      <c r="V1372" s="11"/>
      <c r="W1372" s="11"/>
      <c r="X1372" s="11"/>
      <c r="Y1372" s="11"/>
      <c r="Z1372" s="11"/>
      <c r="AA1372" s="11"/>
      <c r="AB1372" s="11"/>
      <c r="AC1372" s="11"/>
      <c r="AD1372" s="11"/>
      <c r="AE1372" s="11"/>
      <c r="AF1372" s="11"/>
      <c r="AG1372" s="11"/>
      <c r="AH1372" s="11"/>
    </row>
    <row r="1373" spans="1:34" x14ac:dyDescent="0.25">
      <c r="A1373" s="11"/>
      <c r="B1373" s="11"/>
      <c r="C1373" s="11"/>
      <c r="D1373" s="11"/>
      <c r="E1373" s="11"/>
      <c r="H1373" s="11"/>
      <c r="I1373" s="202"/>
      <c r="J1373" s="11"/>
      <c r="K1373" s="11"/>
      <c r="L1373" s="11"/>
      <c r="M1373" s="11"/>
      <c r="N1373" s="11"/>
      <c r="O1373" s="11"/>
      <c r="P1373" s="11"/>
      <c r="Q1373" s="11"/>
      <c r="R1373" s="11"/>
      <c r="S1373" s="11"/>
      <c r="T1373" s="11"/>
      <c r="U1373" s="11"/>
      <c r="V1373" s="11"/>
      <c r="W1373" s="11"/>
      <c r="X1373" s="11"/>
      <c r="Y1373" s="11"/>
      <c r="Z1373" s="11"/>
      <c r="AA1373" s="11"/>
      <c r="AB1373" s="11"/>
      <c r="AC1373" s="11"/>
      <c r="AD1373" s="11"/>
      <c r="AE1373" s="11"/>
      <c r="AF1373" s="11"/>
      <c r="AG1373" s="11"/>
      <c r="AH1373" s="11"/>
    </row>
    <row r="1374" spans="1:34" x14ac:dyDescent="0.25">
      <c r="A1374" s="11"/>
      <c r="B1374" s="11"/>
      <c r="C1374" s="11"/>
      <c r="D1374" s="11"/>
      <c r="E1374" s="11"/>
      <c r="H1374" s="11"/>
      <c r="I1374" s="202"/>
      <c r="J1374" s="11"/>
      <c r="K1374" s="11"/>
      <c r="L1374" s="11"/>
      <c r="M1374" s="11"/>
      <c r="N1374" s="11"/>
      <c r="O1374" s="11"/>
      <c r="P1374" s="11"/>
      <c r="Q1374" s="11"/>
      <c r="R1374" s="11"/>
      <c r="S1374" s="11"/>
      <c r="T1374" s="11"/>
      <c r="U1374" s="11"/>
      <c r="V1374" s="11"/>
      <c r="W1374" s="11"/>
      <c r="X1374" s="11"/>
      <c r="Y1374" s="11"/>
      <c r="Z1374" s="11"/>
      <c r="AA1374" s="11"/>
      <c r="AB1374" s="11"/>
      <c r="AC1374" s="11"/>
      <c r="AD1374" s="11"/>
      <c r="AE1374" s="11"/>
      <c r="AF1374" s="11"/>
      <c r="AG1374" s="11"/>
      <c r="AH1374" s="11"/>
    </row>
    <row r="1375" spans="1:34" x14ac:dyDescent="0.25">
      <c r="A1375" s="11"/>
      <c r="B1375" s="11"/>
      <c r="C1375" s="11"/>
      <c r="D1375" s="11"/>
      <c r="E1375" s="11"/>
      <c r="H1375" s="11"/>
      <c r="I1375" s="202"/>
      <c r="J1375" s="11"/>
      <c r="K1375" s="11"/>
      <c r="L1375" s="11"/>
      <c r="M1375" s="11"/>
      <c r="N1375" s="11"/>
      <c r="O1375" s="11"/>
      <c r="P1375" s="11"/>
      <c r="Q1375" s="11"/>
      <c r="R1375" s="11"/>
      <c r="S1375" s="11"/>
      <c r="T1375" s="11"/>
      <c r="U1375" s="11"/>
      <c r="V1375" s="11"/>
      <c r="W1375" s="11"/>
      <c r="X1375" s="11"/>
      <c r="Y1375" s="11"/>
      <c r="Z1375" s="11"/>
      <c r="AA1375" s="11"/>
      <c r="AB1375" s="11"/>
      <c r="AC1375" s="11"/>
      <c r="AD1375" s="11"/>
      <c r="AE1375" s="11"/>
      <c r="AF1375" s="11"/>
      <c r="AG1375" s="11"/>
      <c r="AH1375" s="11"/>
    </row>
    <row r="1376" spans="1:34" x14ac:dyDescent="0.25">
      <c r="A1376" s="11"/>
      <c r="B1376" s="11"/>
      <c r="C1376" s="11"/>
      <c r="D1376" s="11"/>
      <c r="E1376" s="11"/>
      <c r="H1376" s="11"/>
      <c r="I1376" s="202"/>
      <c r="J1376" s="11"/>
      <c r="K1376" s="11"/>
      <c r="L1376" s="11"/>
      <c r="M1376" s="11"/>
      <c r="N1376" s="11"/>
      <c r="O1376" s="11"/>
      <c r="P1376" s="11"/>
      <c r="Q1376" s="11"/>
      <c r="R1376" s="11"/>
      <c r="S1376" s="11"/>
      <c r="T1376" s="11"/>
      <c r="U1376" s="11"/>
      <c r="V1376" s="11"/>
      <c r="W1376" s="11"/>
      <c r="X1376" s="11"/>
      <c r="Y1376" s="11"/>
      <c r="Z1376" s="11"/>
      <c r="AA1376" s="11"/>
      <c r="AB1376" s="11"/>
      <c r="AC1376" s="11"/>
      <c r="AD1376" s="11"/>
      <c r="AE1376" s="11"/>
      <c r="AF1376" s="11"/>
      <c r="AG1376" s="11"/>
      <c r="AH1376" s="11"/>
    </row>
    <row r="1377" spans="1:34" x14ac:dyDescent="0.25">
      <c r="A1377" s="11"/>
      <c r="B1377" s="11"/>
      <c r="C1377" s="11"/>
      <c r="D1377" s="11"/>
      <c r="E1377" s="11"/>
      <c r="H1377" s="11"/>
      <c r="I1377" s="202"/>
      <c r="J1377" s="11"/>
      <c r="K1377" s="11"/>
      <c r="L1377" s="11"/>
      <c r="M1377" s="11"/>
      <c r="N1377" s="11"/>
      <c r="O1377" s="11"/>
      <c r="P1377" s="11"/>
      <c r="Q1377" s="11"/>
      <c r="R1377" s="11"/>
      <c r="S1377" s="11"/>
      <c r="T1377" s="11"/>
      <c r="U1377" s="11"/>
      <c r="V1377" s="11"/>
      <c r="W1377" s="11"/>
      <c r="X1377" s="11"/>
      <c r="Y1377" s="11"/>
      <c r="Z1377" s="11"/>
      <c r="AA1377" s="11"/>
      <c r="AB1377" s="11"/>
      <c r="AC1377" s="11"/>
      <c r="AD1377" s="11"/>
      <c r="AE1377" s="11"/>
      <c r="AF1377" s="11"/>
      <c r="AG1377" s="11"/>
      <c r="AH1377" s="11"/>
    </row>
    <row r="1378" spans="1:34" x14ac:dyDescent="0.25">
      <c r="A1378" s="11"/>
      <c r="B1378" s="11"/>
      <c r="C1378" s="11"/>
      <c r="D1378" s="11"/>
      <c r="E1378" s="11"/>
      <c r="H1378" s="11"/>
      <c r="I1378" s="202"/>
      <c r="J1378" s="11"/>
      <c r="K1378" s="11"/>
      <c r="L1378" s="11"/>
      <c r="M1378" s="11"/>
      <c r="N1378" s="11"/>
      <c r="O1378" s="11"/>
      <c r="P1378" s="11"/>
      <c r="Q1378" s="11"/>
      <c r="R1378" s="11"/>
      <c r="S1378" s="11"/>
      <c r="T1378" s="11"/>
      <c r="U1378" s="11"/>
      <c r="V1378" s="11"/>
      <c r="W1378" s="11"/>
      <c r="X1378" s="11"/>
      <c r="Y1378" s="11"/>
      <c r="Z1378" s="11"/>
      <c r="AA1378" s="11"/>
      <c r="AB1378" s="11"/>
      <c r="AC1378" s="11"/>
      <c r="AD1378" s="11"/>
      <c r="AE1378" s="11"/>
      <c r="AF1378" s="11"/>
      <c r="AG1378" s="11"/>
      <c r="AH1378" s="11"/>
    </row>
    <row r="1379" spans="1:34" x14ac:dyDescent="0.25">
      <c r="A1379" s="11"/>
      <c r="B1379" s="11"/>
      <c r="C1379" s="11"/>
      <c r="D1379" s="11"/>
      <c r="E1379" s="11"/>
      <c r="H1379" s="11"/>
      <c r="I1379" s="202"/>
      <c r="J1379" s="11"/>
      <c r="K1379" s="11"/>
      <c r="L1379" s="11"/>
      <c r="M1379" s="11"/>
      <c r="N1379" s="11"/>
      <c r="O1379" s="11"/>
      <c r="P1379" s="11"/>
      <c r="Q1379" s="11"/>
      <c r="R1379" s="11"/>
      <c r="S1379" s="11"/>
      <c r="T1379" s="11"/>
      <c r="U1379" s="11"/>
      <c r="V1379" s="11"/>
      <c r="W1379" s="11"/>
      <c r="X1379" s="11"/>
      <c r="Y1379" s="11"/>
      <c r="Z1379" s="11"/>
      <c r="AA1379" s="11"/>
      <c r="AB1379" s="11"/>
      <c r="AC1379" s="11"/>
      <c r="AD1379" s="11"/>
      <c r="AE1379" s="11"/>
      <c r="AF1379" s="11"/>
      <c r="AG1379" s="11"/>
      <c r="AH1379" s="11"/>
    </row>
    <row r="1380" spans="1:34" x14ac:dyDescent="0.25">
      <c r="A1380" s="11"/>
      <c r="B1380" s="11"/>
      <c r="C1380" s="11"/>
      <c r="D1380" s="11"/>
      <c r="E1380" s="11"/>
      <c r="H1380" s="11"/>
      <c r="I1380" s="202"/>
      <c r="J1380" s="11"/>
      <c r="K1380" s="11"/>
      <c r="L1380" s="11"/>
      <c r="M1380" s="11"/>
      <c r="N1380" s="11"/>
      <c r="O1380" s="11"/>
      <c r="P1380" s="11"/>
      <c r="Q1380" s="11"/>
      <c r="R1380" s="11"/>
      <c r="S1380" s="11"/>
      <c r="T1380" s="11"/>
      <c r="U1380" s="11"/>
      <c r="V1380" s="11"/>
      <c r="W1380" s="11"/>
      <c r="X1380" s="11"/>
      <c r="Y1380" s="11"/>
      <c r="Z1380" s="11"/>
      <c r="AA1380" s="11"/>
      <c r="AB1380" s="11"/>
      <c r="AC1380" s="11"/>
      <c r="AD1380" s="11"/>
      <c r="AE1380" s="11"/>
      <c r="AF1380" s="11"/>
      <c r="AG1380" s="11"/>
      <c r="AH1380" s="11"/>
    </row>
    <row r="1381" spans="1:34" x14ac:dyDescent="0.25">
      <c r="A1381" s="11"/>
      <c r="B1381" s="11"/>
      <c r="C1381" s="11"/>
      <c r="D1381" s="11"/>
      <c r="E1381" s="11"/>
      <c r="H1381" s="11"/>
      <c r="I1381" s="202"/>
      <c r="J1381" s="11"/>
      <c r="K1381" s="11"/>
      <c r="L1381" s="11"/>
      <c r="M1381" s="11"/>
      <c r="N1381" s="11"/>
      <c r="O1381" s="11"/>
      <c r="P1381" s="11"/>
      <c r="Q1381" s="11"/>
      <c r="R1381" s="11"/>
      <c r="S1381" s="11"/>
      <c r="T1381" s="11"/>
      <c r="U1381" s="11"/>
      <c r="V1381" s="11"/>
      <c r="W1381" s="11"/>
      <c r="X1381" s="11"/>
      <c r="Y1381" s="11"/>
      <c r="Z1381" s="11"/>
      <c r="AA1381" s="11"/>
      <c r="AB1381" s="11"/>
      <c r="AC1381" s="11"/>
      <c r="AD1381" s="11"/>
      <c r="AE1381" s="11"/>
      <c r="AF1381" s="11"/>
      <c r="AG1381" s="11"/>
      <c r="AH1381" s="11"/>
    </row>
    <row r="1382" spans="1:34" x14ac:dyDescent="0.25">
      <c r="A1382" s="11"/>
      <c r="B1382" s="11"/>
      <c r="C1382" s="11"/>
      <c r="D1382" s="11"/>
      <c r="E1382" s="11"/>
      <c r="H1382" s="11"/>
      <c r="I1382" s="202"/>
      <c r="J1382" s="11"/>
      <c r="K1382" s="11"/>
      <c r="L1382" s="11"/>
      <c r="M1382" s="11"/>
      <c r="N1382" s="11"/>
      <c r="O1382" s="11"/>
      <c r="P1382" s="11"/>
      <c r="Q1382" s="11"/>
      <c r="R1382" s="11"/>
      <c r="S1382" s="11"/>
      <c r="T1382" s="11"/>
      <c r="U1382" s="11"/>
      <c r="V1382" s="11"/>
      <c r="W1382" s="11"/>
      <c r="X1382" s="11"/>
      <c r="Y1382" s="11"/>
      <c r="Z1382" s="11"/>
      <c r="AA1382" s="11"/>
      <c r="AB1382" s="11"/>
      <c r="AC1382" s="11"/>
      <c r="AD1382" s="11"/>
      <c r="AE1382" s="11"/>
      <c r="AF1382" s="11"/>
      <c r="AG1382" s="11"/>
      <c r="AH1382" s="11"/>
    </row>
    <row r="1383" spans="1:34" x14ac:dyDescent="0.25">
      <c r="A1383" s="11"/>
      <c r="B1383" s="11"/>
      <c r="C1383" s="11"/>
      <c r="D1383" s="11"/>
      <c r="E1383" s="11"/>
      <c r="H1383" s="11"/>
      <c r="I1383" s="202"/>
      <c r="J1383" s="11"/>
      <c r="K1383" s="11"/>
      <c r="L1383" s="11"/>
      <c r="M1383" s="11"/>
      <c r="N1383" s="11"/>
      <c r="O1383" s="11"/>
      <c r="P1383" s="11"/>
      <c r="Q1383" s="11"/>
      <c r="R1383" s="11"/>
      <c r="S1383" s="11"/>
      <c r="T1383" s="11"/>
      <c r="U1383" s="11"/>
      <c r="V1383" s="11"/>
      <c r="W1383" s="11"/>
      <c r="X1383" s="11"/>
      <c r="Y1383" s="11"/>
      <c r="Z1383" s="11"/>
      <c r="AA1383" s="11"/>
      <c r="AB1383" s="11"/>
      <c r="AC1383" s="11"/>
      <c r="AD1383" s="11"/>
      <c r="AE1383" s="11"/>
      <c r="AF1383" s="11"/>
      <c r="AG1383" s="11"/>
      <c r="AH1383" s="11"/>
    </row>
    <row r="1384" spans="1:34" x14ac:dyDescent="0.25">
      <c r="A1384" s="11"/>
      <c r="B1384" s="11"/>
      <c r="C1384" s="11"/>
      <c r="D1384" s="11"/>
      <c r="E1384" s="11"/>
      <c r="H1384" s="11"/>
      <c r="I1384" s="202"/>
      <c r="J1384" s="11"/>
      <c r="K1384" s="11"/>
      <c r="L1384" s="11"/>
      <c r="M1384" s="11"/>
      <c r="N1384" s="11"/>
      <c r="O1384" s="11"/>
      <c r="P1384" s="11"/>
      <c r="Q1384" s="11"/>
      <c r="R1384" s="11"/>
      <c r="S1384" s="11"/>
      <c r="T1384" s="11"/>
      <c r="U1384" s="11"/>
      <c r="V1384" s="11"/>
      <c r="W1384" s="11"/>
      <c r="X1384" s="11"/>
      <c r="Y1384" s="11"/>
      <c r="Z1384" s="11"/>
      <c r="AA1384" s="11"/>
      <c r="AB1384" s="11"/>
      <c r="AC1384" s="11"/>
      <c r="AD1384" s="11"/>
      <c r="AE1384" s="11"/>
      <c r="AF1384" s="11"/>
      <c r="AG1384" s="11"/>
      <c r="AH1384" s="11"/>
    </row>
    <row r="1385" spans="1:34" x14ac:dyDescent="0.25">
      <c r="A1385" s="11"/>
      <c r="B1385" s="11"/>
      <c r="C1385" s="11"/>
      <c r="D1385" s="11"/>
      <c r="E1385" s="11"/>
      <c r="H1385" s="11"/>
      <c r="I1385" s="202"/>
      <c r="J1385" s="11"/>
      <c r="K1385" s="11"/>
      <c r="L1385" s="11"/>
      <c r="M1385" s="11"/>
      <c r="N1385" s="11"/>
      <c r="O1385" s="11"/>
      <c r="P1385" s="11"/>
      <c r="Q1385" s="11"/>
      <c r="R1385" s="11"/>
      <c r="S1385" s="11"/>
      <c r="T1385" s="11"/>
      <c r="U1385" s="11"/>
      <c r="V1385" s="11"/>
      <c r="W1385" s="11"/>
      <c r="X1385" s="11"/>
      <c r="Y1385" s="11"/>
      <c r="Z1385" s="11"/>
      <c r="AA1385" s="11"/>
      <c r="AB1385" s="11"/>
      <c r="AC1385" s="11"/>
      <c r="AD1385" s="11"/>
      <c r="AE1385" s="11"/>
      <c r="AF1385" s="11"/>
      <c r="AG1385" s="11"/>
      <c r="AH1385" s="11"/>
    </row>
    <row r="1386" spans="1:34" x14ac:dyDescent="0.25">
      <c r="A1386" s="11"/>
      <c r="B1386" s="11"/>
      <c r="C1386" s="11"/>
      <c r="D1386" s="11"/>
      <c r="E1386" s="11"/>
      <c r="H1386" s="11"/>
      <c r="I1386" s="202"/>
      <c r="J1386" s="11"/>
      <c r="K1386" s="11"/>
      <c r="L1386" s="11"/>
      <c r="M1386" s="11"/>
      <c r="N1386" s="11"/>
      <c r="O1386" s="11"/>
      <c r="P1386" s="11"/>
      <c r="Q1386" s="11"/>
      <c r="R1386" s="11"/>
      <c r="S1386" s="11"/>
      <c r="T1386" s="11"/>
      <c r="U1386" s="11"/>
      <c r="V1386" s="11"/>
      <c r="W1386" s="11"/>
      <c r="X1386" s="11"/>
      <c r="Y1386" s="11"/>
      <c r="Z1386" s="11"/>
      <c r="AA1386" s="11"/>
      <c r="AB1386" s="11"/>
      <c r="AC1386" s="11"/>
      <c r="AD1386" s="11"/>
      <c r="AE1386" s="11"/>
      <c r="AF1386" s="11"/>
      <c r="AG1386" s="11"/>
      <c r="AH1386" s="11"/>
    </row>
    <row r="1387" spans="1:34" x14ac:dyDescent="0.25">
      <c r="A1387" s="11"/>
      <c r="B1387" s="11"/>
      <c r="C1387" s="11"/>
      <c r="D1387" s="11"/>
      <c r="E1387" s="11"/>
      <c r="H1387" s="11"/>
      <c r="I1387" s="202"/>
      <c r="J1387" s="11"/>
      <c r="K1387" s="11"/>
      <c r="L1387" s="11"/>
      <c r="M1387" s="11"/>
      <c r="N1387" s="11"/>
      <c r="O1387" s="11"/>
      <c r="P1387" s="11"/>
      <c r="Q1387" s="11"/>
      <c r="R1387" s="11"/>
      <c r="S1387" s="11"/>
      <c r="T1387" s="11"/>
      <c r="U1387" s="11"/>
      <c r="V1387" s="11"/>
      <c r="W1387" s="11"/>
      <c r="X1387" s="11"/>
      <c r="Y1387" s="11"/>
      <c r="Z1387" s="11"/>
      <c r="AA1387" s="11"/>
      <c r="AB1387" s="11"/>
      <c r="AC1387" s="11"/>
      <c r="AD1387" s="11"/>
      <c r="AE1387" s="11"/>
      <c r="AF1387" s="11"/>
      <c r="AG1387" s="11"/>
      <c r="AH1387" s="11"/>
    </row>
    <row r="1388" spans="1:34" x14ac:dyDescent="0.25">
      <c r="A1388" s="11"/>
      <c r="B1388" s="11"/>
      <c r="C1388" s="11"/>
      <c r="D1388" s="11"/>
      <c r="E1388" s="11"/>
      <c r="H1388" s="11"/>
      <c r="I1388" s="202"/>
      <c r="J1388" s="11"/>
      <c r="K1388" s="11"/>
      <c r="L1388" s="11"/>
      <c r="M1388" s="11"/>
      <c r="N1388" s="11"/>
      <c r="O1388" s="11"/>
      <c r="P1388" s="11"/>
      <c r="Q1388" s="11"/>
      <c r="R1388" s="11"/>
      <c r="S1388" s="11"/>
      <c r="T1388" s="11"/>
      <c r="U1388" s="11"/>
      <c r="V1388" s="11"/>
      <c r="W1388" s="11"/>
      <c r="X1388" s="11"/>
      <c r="Y1388" s="11"/>
      <c r="Z1388" s="11"/>
      <c r="AA1388" s="11"/>
      <c r="AB1388" s="11"/>
      <c r="AC1388" s="11"/>
      <c r="AD1388" s="11"/>
      <c r="AE1388" s="11"/>
      <c r="AF1388" s="11"/>
      <c r="AG1388" s="11"/>
      <c r="AH1388" s="11"/>
    </row>
    <row r="1389" spans="1:34" x14ac:dyDescent="0.25">
      <c r="A1389" s="11"/>
      <c r="B1389" s="11"/>
      <c r="C1389" s="11"/>
      <c r="D1389" s="11"/>
      <c r="E1389" s="11"/>
      <c r="H1389" s="11"/>
      <c r="I1389" s="202"/>
      <c r="J1389" s="11"/>
      <c r="K1389" s="11"/>
      <c r="L1389" s="11"/>
      <c r="M1389" s="11"/>
      <c r="N1389" s="11"/>
      <c r="O1389" s="11"/>
      <c r="P1389" s="11"/>
      <c r="Q1389" s="11"/>
      <c r="R1389" s="11"/>
      <c r="S1389" s="11"/>
      <c r="T1389" s="11"/>
      <c r="U1389" s="11"/>
      <c r="V1389" s="11"/>
      <c r="W1389" s="11"/>
      <c r="X1389" s="11"/>
      <c r="Y1389" s="11"/>
      <c r="Z1389" s="11"/>
      <c r="AA1389" s="11"/>
      <c r="AB1389" s="11"/>
      <c r="AC1389" s="11"/>
      <c r="AD1389" s="11"/>
      <c r="AE1389" s="11"/>
      <c r="AF1389" s="11"/>
      <c r="AG1389" s="11"/>
      <c r="AH1389" s="11"/>
    </row>
    <row r="1390" spans="1:34" x14ac:dyDescent="0.25">
      <c r="A1390" s="11"/>
      <c r="B1390" s="11"/>
      <c r="C1390" s="11"/>
      <c r="D1390" s="11"/>
      <c r="E1390" s="11"/>
      <c r="H1390" s="11"/>
      <c r="I1390" s="202"/>
      <c r="J1390" s="11"/>
      <c r="K1390" s="11"/>
      <c r="L1390" s="11"/>
      <c r="M1390" s="11"/>
      <c r="N1390" s="11"/>
      <c r="O1390" s="11"/>
      <c r="P1390" s="11"/>
      <c r="Q1390" s="11"/>
      <c r="R1390" s="11"/>
      <c r="S1390" s="11"/>
      <c r="T1390" s="11"/>
      <c r="U1390" s="11"/>
      <c r="V1390" s="11"/>
      <c r="W1390" s="11"/>
      <c r="X1390" s="11"/>
      <c r="Y1390" s="11"/>
      <c r="Z1390" s="11"/>
      <c r="AA1390" s="11"/>
      <c r="AB1390" s="11"/>
      <c r="AC1390" s="11"/>
      <c r="AD1390" s="11"/>
      <c r="AE1390" s="11"/>
      <c r="AF1390" s="11"/>
      <c r="AG1390" s="11"/>
      <c r="AH1390" s="11"/>
    </row>
    <row r="1391" spans="1:34" x14ac:dyDescent="0.25">
      <c r="A1391" s="11"/>
      <c r="B1391" s="11"/>
      <c r="C1391" s="11"/>
      <c r="D1391" s="11"/>
      <c r="E1391" s="11"/>
      <c r="H1391" s="11"/>
      <c r="I1391" s="202"/>
      <c r="J1391" s="11"/>
      <c r="K1391" s="11"/>
      <c r="L1391" s="11"/>
      <c r="M1391" s="11"/>
      <c r="N1391" s="11"/>
      <c r="O1391" s="11"/>
      <c r="P1391" s="11"/>
      <c r="Q1391" s="11"/>
      <c r="R1391" s="11"/>
      <c r="S1391" s="11"/>
      <c r="T1391" s="11"/>
      <c r="U1391" s="11"/>
      <c r="V1391" s="11"/>
      <c r="W1391" s="11"/>
      <c r="X1391" s="11"/>
      <c r="Y1391" s="11"/>
      <c r="Z1391" s="11"/>
      <c r="AA1391" s="11"/>
      <c r="AB1391" s="11"/>
      <c r="AC1391" s="11"/>
      <c r="AD1391" s="11"/>
      <c r="AE1391" s="11"/>
      <c r="AF1391" s="11"/>
      <c r="AG1391" s="11"/>
      <c r="AH1391" s="11"/>
    </row>
    <row r="1392" spans="1:34" x14ac:dyDescent="0.25">
      <c r="A1392" s="11"/>
      <c r="B1392" s="11"/>
      <c r="C1392" s="11"/>
      <c r="D1392" s="11"/>
      <c r="E1392" s="11"/>
      <c r="H1392" s="11"/>
      <c r="I1392" s="202"/>
      <c r="J1392" s="11"/>
      <c r="K1392" s="11"/>
      <c r="L1392" s="11"/>
      <c r="M1392" s="11"/>
      <c r="N1392" s="11"/>
      <c r="O1392" s="11"/>
      <c r="P1392" s="11"/>
      <c r="Q1392" s="11"/>
      <c r="R1392" s="11"/>
      <c r="S1392" s="11"/>
      <c r="T1392" s="11"/>
      <c r="U1392" s="11"/>
      <c r="V1392" s="11"/>
      <c r="W1392" s="11"/>
      <c r="X1392" s="11"/>
      <c r="Y1392" s="11"/>
      <c r="Z1392" s="11"/>
      <c r="AA1392" s="11"/>
      <c r="AB1392" s="11"/>
      <c r="AC1392" s="11"/>
      <c r="AD1392" s="11"/>
      <c r="AE1392" s="11"/>
      <c r="AF1392" s="11"/>
      <c r="AG1392" s="11"/>
      <c r="AH1392" s="11"/>
    </row>
    <row r="1393" spans="1:34" x14ac:dyDescent="0.25">
      <c r="A1393" s="11"/>
      <c r="B1393" s="11"/>
      <c r="C1393" s="11"/>
      <c r="D1393" s="11"/>
      <c r="E1393" s="11"/>
      <c r="H1393" s="11"/>
      <c r="I1393" s="202"/>
      <c r="J1393" s="11"/>
      <c r="K1393" s="11"/>
      <c r="L1393" s="11"/>
      <c r="M1393" s="11"/>
      <c r="N1393" s="11"/>
      <c r="O1393" s="11"/>
      <c r="P1393" s="11"/>
      <c r="Q1393" s="11"/>
      <c r="R1393" s="11"/>
      <c r="S1393" s="11"/>
      <c r="T1393" s="11"/>
      <c r="U1393" s="11"/>
      <c r="V1393" s="11"/>
      <c r="W1393" s="11"/>
      <c r="X1393" s="11"/>
      <c r="Y1393" s="11"/>
      <c r="Z1393" s="11"/>
      <c r="AA1393" s="11"/>
      <c r="AB1393" s="11"/>
      <c r="AC1393" s="11"/>
      <c r="AD1393" s="11"/>
      <c r="AE1393" s="11"/>
      <c r="AF1393" s="11"/>
      <c r="AG1393" s="11"/>
      <c r="AH1393" s="11"/>
    </row>
    <row r="1394" spans="1:34" x14ac:dyDescent="0.25">
      <c r="A1394" s="11"/>
      <c r="B1394" s="11"/>
      <c r="C1394" s="11"/>
      <c r="D1394" s="11"/>
      <c r="E1394" s="11"/>
      <c r="H1394" s="11"/>
      <c r="I1394" s="202"/>
      <c r="J1394" s="11"/>
      <c r="K1394" s="11"/>
      <c r="L1394" s="11"/>
      <c r="M1394" s="11"/>
      <c r="N1394" s="11"/>
      <c r="O1394" s="11"/>
      <c r="P1394" s="11"/>
      <c r="Q1394" s="11"/>
      <c r="R1394" s="11"/>
      <c r="S1394" s="11"/>
      <c r="T1394" s="11"/>
      <c r="U1394" s="11"/>
      <c r="V1394" s="11"/>
      <c r="W1394" s="11"/>
      <c r="X1394" s="11"/>
      <c r="Y1394" s="11"/>
      <c r="Z1394" s="11"/>
      <c r="AA1394" s="11"/>
      <c r="AB1394" s="11"/>
      <c r="AC1394" s="11"/>
      <c r="AD1394" s="11"/>
      <c r="AE1394" s="11"/>
      <c r="AF1394" s="11"/>
      <c r="AG1394" s="11"/>
      <c r="AH1394" s="11"/>
    </row>
    <row r="1395" spans="1:34" x14ac:dyDescent="0.25">
      <c r="A1395" s="11"/>
      <c r="B1395" s="11"/>
      <c r="C1395" s="11"/>
      <c r="D1395" s="11"/>
      <c r="E1395" s="11"/>
      <c r="H1395" s="11"/>
      <c r="I1395" s="202"/>
      <c r="J1395" s="11"/>
      <c r="K1395" s="11"/>
      <c r="L1395" s="11"/>
      <c r="M1395" s="11"/>
      <c r="N1395" s="11"/>
      <c r="O1395" s="11"/>
      <c r="P1395" s="11"/>
      <c r="Q1395" s="11"/>
      <c r="R1395" s="11"/>
      <c r="S1395" s="11"/>
      <c r="T1395" s="11"/>
      <c r="U1395" s="11"/>
      <c r="V1395" s="11"/>
      <c r="W1395" s="11"/>
      <c r="X1395" s="11"/>
      <c r="Y1395" s="11"/>
      <c r="Z1395" s="11"/>
      <c r="AA1395" s="11"/>
      <c r="AB1395" s="11"/>
      <c r="AC1395" s="11"/>
      <c r="AD1395" s="11"/>
      <c r="AE1395" s="11"/>
      <c r="AF1395" s="11"/>
      <c r="AG1395" s="11"/>
      <c r="AH1395" s="11"/>
    </row>
    <row r="1396" spans="1:34" x14ac:dyDescent="0.25">
      <c r="A1396" s="11"/>
      <c r="B1396" s="11"/>
      <c r="C1396" s="11"/>
      <c r="D1396" s="11"/>
      <c r="E1396" s="11"/>
      <c r="H1396" s="11"/>
      <c r="I1396" s="202"/>
      <c r="J1396" s="11"/>
      <c r="K1396" s="11"/>
      <c r="L1396" s="11"/>
      <c r="M1396" s="11"/>
      <c r="N1396" s="11"/>
      <c r="O1396" s="11"/>
      <c r="P1396" s="11"/>
      <c r="Q1396" s="11"/>
      <c r="R1396" s="11"/>
      <c r="S1396" s="11"/>
      <c r="T1396" s="11"/>
      <c r="U1396" s="11"/>
      <c r="V1396" s="11"/>
      <c r="W1396" s="11"/>
      <c r="X1396" s="11"/>
      <c r="Y1396" s="11"/>
      <c r="Z1396" s="11"/>
      <c r="AA1396" s="11"/>
      <c r="AB1396" s="11"/>
      <c r="AC1396" s="11"/>
      <c r="AD1396" s="11"/>
      <c r="AE1396" s="11"/>
      <c r="AF1396" s="11"/>
      <c r="AG1396" s="11"/>
      <c r="AH1396" s="11"/>
    </row>
    <row r="1397" spans="1:34" x14ac:dyDescent="0.25">
      <c r="A1397" s="11"/>
      <c r="B1397" s="11"/>
      <c r="C1397" s="11"/>
      <c r="D1397" s="11"/>
      <c r="E1397" s="11"/>
      <c r="H1397" s="11"/>
      <c r="I1397" s="202"/>
      <c r="J1397" s="11"/>
      <c r="K1397" s="11"/>
      <c r="L1397" s="11"/>
      <c r="M1397" s="11"/>
      <c r="N1397" s="11"/>
      <c r="O1397" s="11"/>
      <c r="P1397" s="11"/>
      <c r="Q1397" s="11"/>
      <c r="R1397" s="11"/>
      <c r="S1397" s="11"/>
      <c r="T1397" s="11"/>
      <c r="U1397" s="11"/>
      <c r="V1397" s="11"/>
      <c r="W1397" s="11"/>
      <c r="X1397" s="11"/>
      <c r="Y1397" s="11"/>
      <c r="Z1397" s="11"/>
      <c r="AA1397" s="11"/>
      <c r="AB1397" s="11"/>
      <c r="AC1397" s="11"/>
      <c r="AD1397" s="11"/>
      <c r="AE1397" s="11"/>
      <c r="AF1397" s="11"/>
      <c r="AG1397" s="11"/>
      <c r="AH1397" s="11"/>
    </row>
    <row r="1398" spans="1:34" x14ac:dyDescent="0.25">
      <c r="A1398" s="11"/>
      <c r="B1398" s="11"/>
      <c r="C1398" s="11"/>
      <c r="D1398" s="11"/>
      <c r="E1398" s="11"/>
      <c r="H1398" s="11"/>
      <c r="I1398" s="202"/>
      <c r="J1398" s="11"/>
      <c r="K1398" s="11"/>
      <c r="L1398" s="11"/>
      <c r="M1398" s="11"/>
      <c r="N1398" s="11"/>
      <c r="O1398" s="11"/>
      <c r="P1398" s="11"/>
      <c r="Q1398" s="11"/>
      <c r="R1398" s="11"/>
      <c r="S1398" s="11"/>
      <c r="T1398" s="11"/>
      <c r="U1398" s="11"/>
      <c r="V1398" s="11"/>
      <c r="W1398" s="11"/>
      <c r="X1398" s="11"/>
      <c r="Y1398" s="11"/>
      <c r="Z1398" s="11"/>
      <c r="AA1398" s="11"/>
      <c r="AB1398" s="11"/>
      <c r="AC1398" s="11"/>
      <c r="AD1398" s="11"/>
      <c r="AE1398" s="11"/>
      <c r="AF1398" s="11"/>
      <c r="AG1398" s="11"/>
      <c r="AH1398" s="11"/>
    </row>
    <row r="1399" spans="1:34" x14ac:dyDescent="0.25">
      <c r="A1399" s="11"/>
      <c r="B1399" s="11"/>
      <c r="C1399" s="11"/>
      <c r="D1399" s="11"/>
      <c r="E1399" s="11"/>
      <c r="H1399" s="11"/>
      <c r="I1399" s="202"/>
      <c r="J1399" s="11"/>
      <c r="K1399" s="11"/>
      <c r="L1399" s="11"/>
      <c r="M1399" s="11"/>
      <c r="N1399" s="11"/>
      <c r="O1399" s="11"/>
      <c r="P1399" s="11"/>
      <c r="Q1399" s="11"/>
      <c r="R1399" s="11"/>
      <c r="S1399" s="11"/>
      <c r="T1399" s="11"/>
      <c r="U1399" s="11"/>
      <c r="V1399" s="11"/>
      <c r="W1399" s="11"/>
      <c r="X1399" s="11"/>
      <c r="Y1399" s="11"/>
      <c r="Z1399" s="11"/>
      <c r="AA1399" s="11"/>
      <c r="AB1399" s="11"/>
      <c r="AC1399" s="11"/>
      <c r="AD1399" s="11"/>
      <c r="AE1399" s="11"/>
      <c r="AF1399" s="11"/>
      <c r="AG1399" s="11"/>
      <c r="AH1399" s="11"/>
    </row>
    <row r="1400" spans="1:34" x14ac:dyDescent="0.25">
      <c r="A1400" s="11"/>
      <c r="B1400" s="11"/>
      <c r="C1400" s="11"/>
      <c r="D1400" s="11"/>
      <c r="E1400" s="11"/>
      <c r="H1400" s="11"/>
      <c r="I1400" s="202"/>
      <c r="J1400" s="11"/>
      <c r="K1400" s="11"/>
      <c r="L1400" s="11"/>
      <c r="M1400" s="11"/>
      <c r="N1400" s="11"/>
      <c r="O1400" s="11"/>
      <c r="P1400" s="11"/>
      <c r="Q1400" s="11"/>
      <c r="R1400" s="11"/>
      <c r="S1400" s="11"/>
      <c r="T1400" s="11"/>
      <c r="U1400" s="11"/>
      <c r="V1400" s="11"/>
      <c r="W1400" s="11"/>
      <c r="X1400" s="11"/>
      <c r="Y1400" s="11"/>
      <c r="Z1400" s="11"/>
      <c r="AA1400" s="11"/>
      <c r="AB1400" s="11"/>
      <c r="AC1400" s="11"/>
      <c r="AD1400" s="11"/>
      <c r="AE1400" s="11"/>
      <c r="AF1400" s="11"/>
      <c r="AG1400" s="11"/>
      <c r="AH1400" s="11"/>
    </row>
    <row r="1401" spans="1:34" x14ac:dyDescent="0.25">
      <c r="A1401" s="11"/>
      <c r="B1401" s="11"/>
      <c r="C1401" s="11"/>
      <c r="D1401" s="11"/>
      <c r="E1401" s="11"/>
      <c r="H1401" s="11"/>
      <c r="I1401" s="202"/>
      <c r="J1401" s="11"/>
      <c r="K1401" s="11"/>
      <c r="L1401" s="11"/>
      <c r="M1401" s="11"/>
      <c r="N1401" s="11"/>
      <c r="O1401" s="11"/>
      <c r="P1401" s="11"/>
      <c r="Q1401" s="11"/>
      <c r="R1401" s="11"/>
      <c r="S1401" s="11"/>
      <c r="T1401" s="11"/>
      <c r="U1401" s="11"/>
      <c r="V1401" s="11"/>
      <c r="W1401" s="11"/>
      <c r="X1401" s="11"/>
      <c r="Y1401" s="11"/>
      <c r="Z1401" s="11"/>
      <c r="AA1401" s="11"/>
      <c r="AB1401" s="11"/>
      <c r="AC1401" s="11"/>
      <c r="AD1401" s="11"/>
      <c r="AE1401" s="11"/>
      <c r="AF1401" s="11"/>
      <c r="AG1401" s="11"/>
      <c r="AH1401" s="11"/>
    </row>
    <row r="1402" spans="1:34" x14ac:dyDescent="0.25">
      <c r="A1402" s="11"/>
      <c r="B1402" s="11"/>
      <c r="C1402" s="11"/>
      <c r="D1402" s="11"/>
      <c r="E1402" s="11"/>
      <c r="H1402" s="11"/>
      <c r="I1402" s="202"/>
      <c r="J1402" s="11"/>
      <c r="K1402" s="11"/>
      <c r="L1402" s="11"/>
      <c r="M1402" s="11"/>
      <c r="N1402" s="11"/>
      <c r="O1402" s="11"/>
      <c r="P1402" s="11"/>
      <c r="Q1402" s="11"/>
      <c r="R1402" s="11"/>
      <c r="S1402" s="11"/>
      <c r="T1402" s="11"/>
      <c r="U1402" s="11"/>
      <c r="V1402" s="11"/>
      <c r="W1402" s="11"/>
      <c r="X1402" s="11"/>
      <c r="Y1402" s="11"/>
      <c r="Z1402" s="11"/>
      <c r="AA1402" s="11"/>
      <c r="AB1402" s="11"/>
      <c r="AC1402" s="11"/>
      <c r="AD1402" s="11"/>
      <c r="AE1402" s="11"/>
      <c r="AF1402" s="11"/>
      <c r="AG1402" s="11"/>
      <c r="AH1402" s="11"/>
    </row>
    <row r="1403" spans="1:34" x14ac:dyDescent="0.25">
      <c r="A1403" s="11"/>
      <c r="B1403" s="11"/>
      <c r="C1403" s="11"/>
      <c r="D1403" s="11"/>
      <c r="E1403" s="11"/>
      <c r="H1403" s="11"/>
      <c r="I1403" s="202"/>
      <c r="J1403" s="11"/>
      <c r="K1403" s="11"/>
      <c r="L1403" s="11"/>
      <c r="M1403" s="11"/>
      <c r="N1403" s="11"/>
      <c r="O1403" s="11"/>
      <c r="P1403" s="11"/>
      <c r="Q1403" s="11"/>
      <c r="R1403" s="11"/>
      <c r="S1403" s="11"/>
      <c r="T1403" s="11"/>
      <c r="U1403" s="11"/>
      <c r="V1403" s="11"/>
      <c r="W1403" s="11"/>
      <c r="X1403" s="11"/>
      <c r="Y1403" s="11"/>
      <c r="Z1403" s="11"/>
      <c r="AA1403" s="11"/>
      <c r="AB1403" s="11"/>
      <c r="AC1403" s="11"/>
      <c r="AD1403" s="11"/>
      <c r="AE1403" s="11"/>
      <c r="AF1403" s="11"/>
      <c r="AG1403" s="11"/>
      <c r="AH1403" s="11"/>
    </row>
    <row r="1404" spans="1:34" x14ac:dyDescent="0.25">
      <c r="A1404" s="11"/>
      <c r="B1404" s="11"/>
      <c r="C1404" s="11"/>
      <c r="D1404" s="11"/>
      <c r="E1404" s="11"/>
      <c r="H1404" s="11"/>
      <c r="I1404" s="202"/>
      <c r="J1404" s="11"/>
      <c r="K1404" s="11"/>
      <c r="L1404" s="11"/>
      <c r="M1404" s="11"/>
      <c r="N1404" s="11"/>
      <c r="O1404" s="11"/>
      <c r="P1404" s="11"/>
      <c r="Q1404" s="11"/>
      <c r="R1404" s="11"/>
      <c r="S1404" s="11"/>
      <c r="T1404" s="11"/>
      <c r="U1404" s="11"/>
      <c r="V1404" s="11"/>
      <c r="W1404" s="11"/>
      <c r="X1404" s="11"/>
      <c r="Y1404" s="11"/>
      <c r="Z1404" s="11"/>
      <c r="AA1404" s="11"/>
      <c r="AB1404" s="11"/>
      <c r="AC1404" s="11"/>
      <c r="AD1404" s="11"/>
      <c r="AE1404" s="11"/>
      <c r="AF1404" s="11"/>
      <c r="AG1404" s="11"/>
      <c r="AH1404" s="11"/>
    </row>
    <row r="1405" spans="1:34" x14ac:dyDescent="0.25">
      <c r="A1405" s="11"/>
      <c r="B1405" s="11"/>
      <c r="C1405" s="11"/>
      <c r="D1405" s="11"/>
      <c r="E1405" s="11"/>
      <c r="H1405" s="11"/>
      <c r="I1405" s="202"/>
      <c r="J1405" s="11"/>
      <c r="K1405" s="11"/>
      <c r="L1405" s="11"/>
      <c r="M1405" s="11"/>
      <c r="N1405" s="11"/>
      <c r="O1405" s="11"/>
      <c r="P1405" s="11"/>
      <c r="Q1405" s="11"/>
      <c r="R1405" s="11"/>
      <c r="S1405" s="11"/>
      <c r="T1405" s="11"/>
      <c r="U1405" s="11"/>
      <c r="V1405" s="11"/>
      <c r="W1405" s="11"/>
      <c r="X1405" s="11"/>
      <c r="Y1405" s="11"/>
      <c r="Z1405" s="11"/>
      <c r="AA1405" s="11"/>
      <c r="AB1405" s="11"/>
      <c r="AC1405" s="11"/>
      <c r="AD1405" s="11"/>
      <c r="AE1405" s="11"/>
      <c r="AF1405" s="11"/>
      <c r="AG1405" s="11"/>
      <c r="AH1405" s="11"/>
    </row>
    <row r="1406" spans="1:34" x14ac:dyDescent="0.25">
      <c r="A1406" s="11"/>
      <c r="B1406" s="11"/>
      <c r="C1406" s="11"/>
      <c r="D1406" s="11"/>
      <c r="E1406" s="11"/>
      <c r="H1406" s="11"/>
      <c r="I1406" s="202"/>
      <c r="J1406" s="11"/>
      <c r="K1406" s="11"/>
      <c r="L1406" s="11"/>
      <c r="M1406" s="11"/>
      <c r="N1406" s="11"/>
      <c r="O1406" s="11"/>
      <c r="P1406" s="11"/>
      <c r="Q1406" s="11"/>
      <c r="R1406" s="11"/>
      <c r="S1406" s="11"/>
      <c r="T1406" s="11"/>
      <c r="U1406" s="11"/>
      <c r="V1406" s="11"/>
      <c r="W1406" s="11"/>
      <c r="X1406" s="11"/>
      <c r="Y1406" s="11"/>
      <c r="Z1406" s="11"/>
      <c r="AA1406" s="11"/>
      <c r="AB1406" s="11"/>
      <c r="AC1406" s="11"/>
      <c r="AD1406" s="11"/>
      <c r="AE1406" s="11"/>
      <c r="AF1406" s="11"/>
      <c r="AG1406" s="11"/>
      <c r="AH1406" s="11"/>
    </row>
    <row r="1407" spans="1:34" x14ac:dyDescent="0.25">
      <c r="A1407" s="11"/>
      <c r="B1407" s="11"/>
      <c r="C1407" s="11"/>
      <c r="D1407" s="11"/>
      <c r="E1407" s="11"/>
      <c r="H1407" s="11"/>
      <c r="I1407" s="202"/>
      <c r="J1407" s="11"/>
      <c r="K1407" s="11"/>
      <c r="L1407" s="11"/>
      <c r="M1407" s="11"/>
      <c r="N1407" s="11"/>
      <c r="O1407" s="11"/>
      <c r="P1407" s="11"/>
      <c r="Q1407" s="11"/>
      <c r="R1407" s="11"/>
      <c r="S1407" s="11"/>
      <c r="T1407" s="11"/>
      <c r="U1407" s="11"/>
      <c r="V1407" s="11"/>
      <c r="W1407" s="11"/>
      <c r="X1407" s="11"/>
      <c r="Y1407" s="11"/>
      <c r="Z1407" s="11"/>
      <c r="AA1407" s="11"/>
      <c r="AB1407" s="11"/>
      <c r="AC1407" s="11"/>
      <c r="AD1407" s="11"/>
      <c r="AE1407" s="11"/>
      <c r="AF1407" s="11"/>
      <c r="AG1407" s="11"/>
      <c r="AH1407" s="11"/>
    </row>
    <row r="1408" spans="1:34" x14ac:dyDescent="0.25">
      <c r="A1408" s="11"/>
      <c r="B1408" s="11"/>
      <c r="C1408" s="11"/>
      <c r="D1408" s="11"/>
      <c r="E1408" s="11"/>
      <c r="H1408" s="11"/>
      <c r="I1408" s="202"/>
      <c r="J1408" s="11"/>
      <c r="K1408" s="11"/>
      <c r="L1408" s="11"/>
      <c r="M1408" s="11"/>
      <c r="N1408" s="11"/>
      <c r="O1408" s="11"/>
      <c r="P1408" s="11"/>
      <c r="Q1408" s="11"/>
      <c r="R1408" s="11"/>
      <c r="S1408" s="11"/>
      <c r="T1408" s="11"/>
      <c r="U1408" s="11"/>
      <c r="V1408" s="11"/>
      <c r="W1408" s="11"/>
      <c r="X1408" s="11"/>
      <c r="Y1408" s="11"/>
      <c r="Z1408" s="11"/>
      <c r="AA1408" s="11"/>
      <c r="AB1408" s="11"/>
      <c r="AC1408" s="11"/>
      <c r="AD1408" s="11"/>
      <c r="AE1408" s="11"/>
      <c r="AF1408" s="11"/>
      <c r="AG1408" s="11"/>
      <c r="AH1408" s="11"/>
    </row>
    <row r="1409" spans="1:34" x14ac:dyDescent="0.25">
      <c r="A1409" s="11"/>
      <c r="B1409" s="11"/>
      <c r="C1409" s="11"/>
      <c r="D1409" s="11"/>
      <c r="E1409" s="11"/>
      <c r="H1409" s="11"/>
      <c r="I1409" s="202"/>
      <c r="J1409" s="11"/>
      <c r="K1409" s="11"/>
      <c r="L1409" s="11"/>
      <c r="M1409" s="11"/>
      <c r="N1409" s="11"/>
      <c r="O1409" s="11"/>
      <c r="P1409" s="11"/>
      <c r="Q1409" s="11"/>
      <c r="R1409" s="11"/>
      <c r="S1409" s="11"/>
      <c r="T1409" s="11"/>
      <c r="U1409" s="11"/>
      <c r="V1409" s="11"/>
      <c r="W1409" s="11"/>
      <c r="X1409" s="11"/>
      <c r="Y1409" s="11"/>
      <c r="Z1409" s="11"/>
      <c r="AA1409" s="11"/>
      <c r="AB1409" s="11"/>
      <c r="AC1409" s="11"/>
      <c r="AD1409" s="11"/>
      <c r="AE1409" s="11"/>
      <c r="AF1409" s="11"/>
      <c r="AG1409" s="11"/>
      <c r="AH1409" s="11"/>
    </row>
    <row r="1410" spans="1:34" x14ac:dyDescent="0.25">
      <c r="A1410" s="11"/>
      <c r="B1410" s="11"/>
      <c r="C1410" s="11"/>
      <c r="D1410" s="11"/>
      <c r="E1410" s="11"/>
      <c r="H1410" s="11"/>
      <c r="I1410" s="202"/>
      <c r="J1410" s="11"/>
      <c r="K1410" s="11"/>
      <c r="L1410" s="11"/>
      <c r="M1410" s="11"/>
      <c r="N1410" s="11"/>
      <c r="O1410" s="11"/>
      <c r="P1410" s="11"/>
      <c r="Q1410" s="11"/>
      <c r="R1410" s="11"/>
      <c r="S1410" s="11"/>
      <c r="T1410" s="11"/>
      <c r="U1410" s="11"/>
      <c r="V1410" s="11"/>
      <c r="W1410" s="11"/>
      <c r="X1410" s="11"/>
      <c r="Y1410" s="11"/>
      <c r="Z1410" s="11"/>
      <c r="AA1410" s="11"/>
      <c r="AB1410" s="11"/>
      <c r="AC1410" s="11"/>
      <c r="AD1410" s="11"/>
      <c r="AE1410" s="11"/>
      <c r="AF1410" s="11"/>
      <c r="AG1410" s="11"/>
      <c r="AH1410" s="11"/>
    </row>
    <row r="1411" spans="1:34" x14ac:dyDescent="0.25">
      <c r="A1411" s="11"/>
      <c r="B1411" s="11"/>
      <c r="C1411" s="11"/>
      <c r="D1411" s="11"/>
      <c r="E1411" s="11"/>
      <c r="H1411" s="11"/>
      <c r="I1411" s="202"/>
      <c r="J1411" s="11"/>
      <c r="K1411" s="11"/>
      <c r="L1411" s="11"/>
      <c r="M1411" s="11"/>
      <c r="N1411" s="11"/>
      <c r="O1411" s="11"/>
      <c r="P1411" s="11"/>
      <c r="Q1411" s="11"/>
      <c r="R1411" s="11"/>
      <c r="S1411" s="11"/>
      <c r="T1411" s="11"/>
      <c r="U1411" s="11"/>
      <c r="V1411" s="11"/>
      <c r="W1411" s="11"/>
      <c r="X1411" s="11"/>
      <c r="Y1411" s="11"/>
      <c r="Z1411" s="11"/>
      <c r="AA1411" s="11"/>
      <c r="AB1411" s="11"/>
      <c r="AC1411" s="11"/>
      <c r="AD1411" s="11"/>
      <c r="AE1411" s="11"/>
      <c r="AF1411" s="11"/>
      <c r="AG1411" s="11"/>
      <c r="AH1411" s="11"/>
    </row>
    <row r="1412" spans="1:34" x14ac:dyDescent="0.25">
      <c r="A1412" s="11"/>
      <c r="B1412" s="11"/>
      <c r="C1412" s="11"/>
      <c r="D1412" s="11"/>
      <c r="E1412" s="11"/>
      <c r="H1412" s="11"/>
      <c r="I1412" s="202"/>
      <c r="J1412" s="11"/>
      <c r="K1412" s="11"/>
      <c r="L1412" s="11"/>
      <c r="M1412" s="11"/>
      <c r="N1412" s="11"/>
      <c r="O1412" s="11"/>
      <c r="P1412" s="11"/>
      <c r="Q1412" s="11"/>
      <c r="R1412" s="11"/>
      <c r="S1412" s="11"/>
      <c r="T1412" s="11"/>
      <c r="U1412" s="11"/>
      <c r="V1412" s="11"/>
      <c r="W1412" s="11"/>
      <c r="X1412" s="11"/>
      <c r="Y1412" s="11"/>
      <c r="Z1412" s="11"/>
      <c r="AA1412" s="11"/>
      <c r="AB1412" s="11"/>
      <c r="AC1412" s="11"/>
      <c r="AD1412" s="11"/>
      <c r="AE1412" s="11"/>
      <c r="AF1412" s="11"/>
      <c r="AG1412" s="11"/>
      <c r="AH1412" s="11"/>
    </row>
    <row r="1413" spans="1:34" x14ac:dyDescent="0.25">
      <c r="A1413" s="11"/>
      <c r="B1413" s="11"/>
      <c r="C1413" s="11"/>
      <c r="D1413" s="11"/>
      <c r="E1413" s="11"/>
      <c r="H1413" s="11"/>
      <c r="I1413" s="202"/>
      <c r="J1413" s="11"/>
      <c r="K1413" s="11"/>
      <c r="L1413" s="11"/>
      <c r="M1413" s="11"/>
      <c r="N1413" s="11"/>
      <c r="O1413" s="11"/>
      <c r="P1413" s="11"/>
      <c r="Q1413" s="11"/>
      <c r="R1413" s="11"/>
      <c r="S1413" s="11"/>
      <c r="T1413" s="11"/>
      <c r="U1413" s="11"/>
      <c r="V1413" s="11"/>
      <c r="W1413" s="11"/>
      <c r="X1413" s="11"/>
      <c r="Y1413" s="11"/>
      <c r="Z1413" s="11"/>
      <c r="AA1413" s="11"/>
      <c r="AB1413" s="11"/>
      <c r="AC1413" s="11"/>
      <c r="AD1413" s="11"/>
      <c r="AE1413" s="11"/>
      <c r="AF1413" s="11"/>
      <c r="AG1413" s="11"/>
      <c r="AH1413" s="11"/>
    </row>
    <row r="1414" spans="1:34" x14ac:dyDescent="0.25">
      <c r="A1414" s="11"/>
      <c r="B1414" s="11"/>
      <c r="C1414" s="11"/>
      <c r="D1414" s="11"/>
      <c r="E1414" s="11"/>
      <c r="H1414" s="11"/>
      <c r="I1414" s="202"/>
      <c r="J1414" s="11"/>
      <c r="K1414" s="11"/>
      <c r="L1414" s="11"/>
      <c r="M1414" s="11"/>
      <c r="N1414" s="11"/>
      <c r="O1414" s="11"/>
      <c r="P1414" s="11"/>
      <c r="Q1414" s="11"/>
      <c r="R1414" s="11"/>
      <c r="S1414" s="11"/>
      <c r="T1414" s="11"/>
      <c r="U1414" s="11"/>
      <c r="V1414" s="11"/>
      <c r="W1414" s="11"/>
      <c r="X1414" s="11"/>
      <c r="Y1414" s="11"/>
      <c r="Z1414" s="11"/>
      <c r="AA1414" s="11"/>
      <c r="AB1414" s="11"/>
      <c r="AC1414" s="11"/>
      <c r="AD1414" s="11"/>
      <c r="AE1414" s="11"/>
      <c r="AF1414" s="11"/>
      <c r="AG1414" s="11"/>
      <c r="AH1414" s="11"/>
    </row>
    <row r="1415" spans="1:34" x14ac:dyDescent="0.25">
      <c r="A1415" s="11"/>
      <c r="B1415" s="11"/>
      <c r="C1415" s="11"/>
      <c r="D1415" s="11"/>
      <c r="E1415" s="11"/>
      <c r="H1415" s="11"/>
      <c r="I1415" s="202"/>
      <c r="J1415" s="11"/>
      <c r="K1415" s="11"/>
      <c r="L1415" s="11"/>
      <c r="M1415" s="11"/>
      <c r="N1415" s="11"/>
      <c r="O1415" s="11"/>
      <c r="P1415" s="11"/>
      <c r="Q1415" s="11"/>
      <c r="R1415" s="11"/>
      <c r="S1415" s="11"/>
      <c r="T1415" s="11"/>
      <c r="U1415" s="11"/>
      <c r="V1415" s="11"/>
      <c r="W1415" s="11"/>
      <c r="X1415" s="11"/>
      <c r="Y1415" s="11"/>
      <c r="Z1415" s="11"/>
      <c r="AA1415" s="11"/>
      <c r="AB1415" s="11"/>
      <c r="AC1415" s="11"/>
      <c r="AD1415" s="11"/>
      <c r="AE1415" s="11"/>
      <c r="AF1415" s="11"/>
      <c r="AG1415" s="11"/>
      <c r="AH1415" s="11"/>
    </row>
    <row r="1416" spans="1:34" x14ac:dyDescent="0.25">
      <c r="A1416" s="11"/>
      <c r="B1416" s="11"/>
      <c r="C1416" s="11"/>
      <c r="D1416" s="11"/>
      <c r="E1416" s="11"/>
      <c r="H1416" s="11"/>
      <c r="I1416" s="202"/>
      <c r="J1416" s="11"/>
      <c r="K1416" s="11"/>
      <c r="L1416" s="11"/>
      <c r="M1416" s="11"/>
      <c r="N1416" s="11"/>
      <c r="O1416" s="11"/>
      <c r="P1416" s="11"/>
      <c r="Q1416" s="11"/>
      <c r="R1416" s="11"/>
      <c r="S1416" s="11"/>
      <c r="T1416" s="11"/>
      <c r="U1416" s="11"/>
      <c r="V1416" s="11"/>
      <c r="W1416" s="11"/>
      <c r="X1416" s="11"/>
      <c r="Y1416" s="11"/>
      <c r="Z1416" s="11"/>
      <c r="AA1416" s="11"/>
      <c r="AB1416" s="11"/>
      <c r="AC1416" s="11"/>
      <c r="AD1416" s="11"/>
      <c r="AE1416" s="11"/>
      <c r="AF1416" s="11"/>
      <c r="AG1416" s="11"/>
      <c r="AH1416" s="11"/>
    </row>
    <row r="1417" spans="1:34" x14ac:dyDescent="0.25">
      <c r="A1417" s="11"/>
      <c r="B1417" s="11"/>
      <c r="C1417" s="11"/>
      <c r="D1417" s="11"/>
      <c r="E1417" s="11"/>
      <c r="H1417" s="11"/>
      <c r="I1417" s="202"/>
      <c r="J1417" s="11"/>
      <c r="K1417" s="11"/>
      <c r="L1417" s="11"/>
      <c r="M1417" s="11"/>
      <c r="N1417" s="11"/>
      <c r="O1417" s="11"/>
      <c r="P1417" s="11"/>
      <c r="Q1417" s="11"/>
      <c r="R1417" s="11"/>
      <c r="S1417" s="11"/>
      <c r="T1417" s="11"/>
      <c r="U1417" s="11"/>
      <c r="V1417" s="11"/>
      <c r="W1417" s="11"/>
      <c r="X1417" s="11"/>
      <c r="Y1417" s="11"/>
      <c r="Z1417" s="11"/>
      <c r="AA1417" s="11"/>
      <c r="AB1417" s="11"/>
      <c r="AC1417" s="11"/>
      <c r="AD1417" s="11"/>
      <c r="AE1417" s="11"/>
      <c r="AF1417" s="11"/>
      <c r="AG1417" s="11"/>
      <c r="AH1417" s="11"/>
    </row>
    <row r="1418" spans="1:34" x14ac:dyDescent="0.25">
      <c r="A1418" s="11"/>
      <c r="B1418" s="11"/>
      <c r="C1418" s="11"/>
      <c r="D1418" s="11"/>
      <c r="E1418" s="11"/>
      <c r="H1418" s="11"/>
      <c r="I1418" s="202"/>
      <c r="J1418" s="11"/>
      <c r="K1418" s="11"/>
      <c r="L1418" s="11"/>
      <c r="M1418" s="11"/>
      <c r="N1418" s="11"/>
      <c r="O1418" s="11"/>
      <c r="P1418" s="11"/>
      <c r="Q1418" s="11"/>
      <c r="R1418" s="11"/>
      <c r="S1418" s="11"/>
      <c r="T1418" s="11"/>
      <c r="U1418" s="11"/>
      <c r="V1418" s="11"/>
      <c r="W1418" s="11"/>
      <c r="X1418" s="11"/>
      <c r="Y1418" s="11"/>
      <c r="Z1418" s="11"/>
      <c r="AA1418" s="11"/>
      <c r="AB1418" s="11"/>
      <c r="AC1418" s="11"/>
      <c r="AD1418" s="11"/>
      <c r="AE1418" s="11"/>
      <c r="AF1418" s="11"/>
      <c r="AG1418" s="11"/>
      <c r="AH1418" s="11"/>
    </row>
    <row r="1419" spans="1:34" x14ac:dyDescent="0.25">
      <c r="A1419" s="11"/>
      <c r="B1419" s="11"/>
      <c r="C1419" s="11"/>
      <c r="D1419" s="11"/>
      <c r="E1419" s="11"/>
      <c r="H1419" s="11"/>
      <c r="I1419" s="202"/>
      <c r="J1419" s="11"/>
      <c r="K1419" s="11"/>
      <c r="L1419" s="11"/>
      <c r="M1419" s="11"/>
      <c r="N1419" s="11"/>
      <c r="O1419" s="11"/>
      <c r="P1419" s="11"/>
      <c r="Q1419" s="11"/>
      <c r="R1419" s="11"/>
      <c r="S1419" s="11"/>
      <c r="T1419" s="11"/>
      <c r="U1419" s="11"/>
      <c r="V1419" s="11"/>
      <c r="W1419" s="11"/>
      <c r="X1419" s="11"/>
      <c r="Y1419" s="11"/>
      <c r="Z1419" s="11"/>
      <c r="AA1419" s="11"/>
      <c r="AB1419" s="11"/>
      <c r="AC1419" s="11"/>
      <c r="AD1419" s="11"/>
      <c r="AE1419" s="11"/>
      <c r="AF1419" s="11"/>
      <c r="AG1419" s="11"/>
      <c r="AH1419" s="11"/>
    </row>
    <row r="1420" spans="1:34" x14ac:dyDescent="0.25">
      <c r="A1420" s="11"/>
      <c r="B1420" s="11"/>
      <c r="C1420" s="11"/>
      <c r="D1420" s="11"/>
      <c r="E1420" s="11"/>
      <c r="H1420" s="11"/>
      <c r="I1420" s="202"/>
      <c r="J1420" s="11"/>
      <c r="K1420" s="11"/>
      <c r="L1420" s="11"/>
      <c r="M1420" s="11"/>
      <c r="N1420" s="11"/>
      <c r="O1420" s="11"/>
      <c r="P1420" s="11"/>
      <c r="Q1420" s="11"/>
      <c r="R1420" s="11"/>
      <c r="S1420" s="11"/>
      <c r="T1420" s="11"/>
      <c r="U1420" s="11"/>
      <c r="V1420" s="11"/>
      <c r="W1420" s="11"/>
      <c r="X1420" s="11"/>
      <c r="Y1420" s="11"/>
      <c r="Z1420" s="11"/>
      <c r="AA1420" s="11"/>
      <c r="AB1420" s="11"/>
      <c r="AC1420" s="11"/>
      <c r="AD1420" s="11"/>
      <c r="AE1420" s="11"/>
      <c r="AF1420" s="11"/>
      <c r="AG1420" s="11"/>
      <c r="AH1420" s="11"/>
    </row>
    <row r="1421" spans="1:34" x14ac:dyDescent="0.25">
      <c r="A1421" s="11"/>
      <c r="B1421" s="11"/>
      <c r="C1421" s="11"/>
      <c r="D1421" s="11"/>
      <c r="E1421" s="11"/>
      <c r="H1421" s="11"/>
      <c r="I1421" s="202"/>
      <c r="J1421" s="11"/>
      <c r="K1421" s="11"/>
      <c r="L1421" s="11"/>
      <c r="M1421" s="11"/>
      <c r="N1421" s="11"/>
      <c r="O1421" s="11"/>
      <c r="P1421" s="11"/>
      <c r="Q1421" s="11"/>
      <c r="R1421" s="11"/>
      <c r="S1421" s="11"/>
      <c r="T1421" s="11"/>
      <c r="U1421" s="11"/>
      <c r="V1421" s="11"/>
      <c r="W1421" s="11"/>
      <c r="X1421" s="11"/>
      <c r="Y1421" s="11"/>
      <c r="Z1421" s="11"/>
      <c r="AA1421" s="11"/>
      <c r="AB1421" s="11"/>
      <c r="AC1421" s="11"/>
      <c r="AD1421" s="11"/>
      <c r="AE1421" s="11"/>
      <c r="AF1421" s="11"/>
      <c r="AG1421" s="11"/>
      <c r="AH1421" s="11"/>
    </row>
    <row r="1422" spans="1:34" x14ac:dyDescent="0.25">
      <c r="A1422" s="11"/>
      <c r="B1422" s="11"/>
      <c r="C1422" s="11"/>
      <c r="D1422" s="11"/>
      <c r="E1422" s="11"/>
      <c r="H1422" s="11"/>
      <c r="I1422" s="202"/>
      <c r="J1422" s="11"/>
      <c r="K1422" s="11"/>
      <c r="L1422" s="11"/>
      <c r="M1422" s="11"/>
      <c r="N1422" s="11"/>
      <c r="O1422" s="11"/>
      <c r="P1422" s="11"/>
      <c r="Q1422" s="11"/>
      <c r="R1422" s="11"/>
      <c r="S1422" s="11"/>
      <c r="T1422" s="11"/>
      <c r="U1422" s="11"/>
      <c r="V1422" s="11"/>
      <c r="W1422" s="11"/>
      <c r="X1422" s="11"/>
      <c r="Y1422" s="11"/>
      <c r="Z1422" s="11"/>
      <c r="AA1422" s="11"/>
      <c r="AB1422" s="11"/>
      <c r="AC1422" s="11"/>
      <c r="AD1422" s="11"/>
      <c r="AE1422" s="11"/>
      <c r="AF1422" s="11"/>
      <c r="AG1422" s="11"/>
      <c r="AH1422" s="11"/>
    </row>
    <row r="1423" spans="1:34" x14ac:dyDescent="0.25">
      <c r="A1423" s="11"/>
      <c r="B1423" s="11"/>
      <c r="C1423" s="11"/>
      <c r="D1423" s="11"/>
      <c r="E1423" s="11"/>
      <c r="H1423" s="11"/>
      <c r="I1423" s="202"/>
      <c r="J1423" s="11"/>
      <c r="K1423" s="11"/>
      <c r="L1423" s="11"/>
      <c r="M1423" s="11"/>
      <c r="N1423" s="11"/>
      <c r="O1423" s="11"/>
      <c r="P1423" s="11"/>
      <c r="Q1423" s="11"/>
      <c r="R1423" s="11"/>
      <c r="S1423" s="11"/>
      <c r="T1423" s="11"/>
      <c r="U1423" s="11"/>
      <c r="V1423" s="11"/>
      <c r="W1423" s="11"/>
      <c r="X1423" s="11"/>
      <c r="Y1423" s="11"/>
      <c r="Z1423" s="11"/>
      <c r="AA1423" s="11"/>
      <c r="AB1423" s="11"/>
      <c r="AC1423" s="11"/>
      <c r="AD1423" s="11"/>
      <c r="AE1423" s="11"/>
      <c r="AF1423" s="11"/>
      <c r="AG1423" s="11"/>
      <c r="AH1423" s="11"/>
    </row>
    <row r="1424" spans="1:34" x14ac:dyDescent="0.25">
      <c r="A1424" s="11"/>
      <c r="B1424" s="11"/>
      <c r="C1424" s="11"/>
      <c r="D1424" s="11"/>
      <c r="E1424" s="11"/>
      <c r="H1424" s="11"/>
      <c r="I1424" s="202"/>
      <c r="J1424" s="11"/>
      <c r="K1424" s="11"/>
      <c r="L1424" s="11"/>
      <c r="M1424" s="11"/>
      <c r="N1424" s="11"/>
      <c r="O1424" s="11"/>
      <c r="P1424" s="11"/>
      <c r="Q1424" s="11"/>
      <c r="R1424" s="11"/>
      <c r="S1424" s="11"/>
      <c r="T1424" s="11"/>
      <c r="U1424" s="11"/>
      <c r="V1424" s="11"/>
      <c r="W1424" s="11"/>
      <c r="X1424" s="11"/>
      <c r="Y1424" s="11"/>
      <c r="Z1424" s="11"/>
      <c r="AA1424" s="11"/>
      <c r="AB1424" s="11"/>
      <c r="AC1424" s="11"/>
      <c r="AD1424" s="11"/>
      <c r="AE1424" s="11"/>
      <c r="AF1424" s="11"/>
      <c r="AG1424" s="11"/>
      <c r="AH1424" s="11"/>
    </row>
    <row r="1425" spans="1:34" x14ac:dyDescent="0.25">
      <c r="A1425" s="11"/>
      <c r="B1425" s="11"/>
      <c r="C1425" s="11"/>
      <c r="D1425" s="11"/>
      <c r="E1425" s="11"/>
      <c r="H1425" s="11"/>
      <c r="I1425" s="202"/>
      <c r="J1425" s="11"/>
      <c r="K1425" s="11"/>
      <c r="L1425" s="11"/>
      <c r="M1425" s="11"/>
      <c r="N1425" s="11"/>
      <c r="O1425" s="11"/>
      <c r="P1425" s="11"/>
      <c r="Q1425" s="11"/>
      <c r="R1425" s="11"/>
      <c r="S1425" s="11"/>
      <c r="T1425" s="11"/>
      <c r="U1425" s="11"/>
      <c r="V1425" s="11"/>
      <c r="W1425" s="11"/>
      <c r="X1425" s="11"/>
      <c r="Y1425" s="11"/>
      <c r="Z1425" s="11"/>
      <c r="AA1425" s="11"/>
      <c r="AB1425" s="11"/>
      <c r="AC1425" s="11"/>
      <c r="AD1425" s="11"/>
      <c r="AE1425" s="11"/>
      <c r="AF1425" s="11"/>
      <c r="AG1425" s="11"/>
      <c r="AH1425" s="11"/>
    </row>
    <row r="1426" spans="1:34" x14ac:dyDescent="0.25">
      <c r="A1426" s="11"/>
      <c r="B1426" s="11"/>
      <c r="C1426" s="11"/>
      <c r="D1426" s="11"/>
      <c r="E1426" s="11"/>
      <c r="H1426" s="11"/>
      <c r="I1426" s="202"/>
      <c r="J1426" s="11"/>
      <c r="K1426" s="11"/>
      <c r="L1426" s="11"/>
      <c r="M1426" s="11"/>
      <c r="N1426" s="11"/>
      <c r="O1426" s="11"/>
      <c r="P1426" s="11"/>
      <c r="Q1426" s="11"/>
      <c r="R1426" s="11"/>
      <c r="S1426" s="11"/>
      <c r="T1426" s="11"/>
      <c r="U1426" s="11"/>
      <c r="V1426" s="11"/>
      <c r="W1426" s="11"/>
      <c r="X1426" s="11"/>
      <c r="Y1426" s="11"/>
      <c r="Z1426" s="11"/>
      <c r="AA1426" s="11"/>
      <c r="AB1426" s="11"/>
      <c r="AC1426" s="11"/>
      <c r="AD1426" s="11"/>
      <c r="AE1426" s="11"/>
      <c r="AF1426" s="11"/>
      <c r="AG1426" s="11"/>
      <c r="AH1426" s="11"/>
    </row>
    <row r="1427" spans="1:34" x14ac:dyDescent="0.25">
      <c r="A1427" s="11"/>
      <c r="B1427" s="11"/>
      <c r="C1427" s="11"/>
      <c r="D1427" s="11"/>
      <c r="E1427" s="11"/>
      <c r="H1427" s="11"/>
      <c r="I1427" s="202"/>
      <c r="J1427" s="11"/>
      <c r="K1427" s="11"/>
      <c r="L1427" s="11"/>
      <c r="M1427" s="11"/>
      <c r="N1427" s="11"/>
      <c r="O1427" s="11"/>
      <c r="P1427" s="11"/>
      <c r="Q1427" s="11"/>
      <c r="R1427" s="11"/>
      <c r="S1427" s="11"/>
      <c r="T1427" s="11"/>
      <c r="U1427" s="11"/>
      <c r="V1427" s="11"/>
      <c r="W1427" s="11"/>
      <c r="X1427" s="11"/>
      <c r="Y1427" s="11"/>
      <c r="Z1427" s="11"/>
      <c r="AA1427" s="11"/>
      <c r="AB1427" s="11"/>
      <c r="AC1427" s="11"/>
      <c r="AD1427" s="11"/>
      <c r="AE1427" s="11"/>
      <c r="AF1427" s="11"/>
      <c r="AG1427" s="11"/>
      <c r="AH1427" s="11"/>
    </row>
    <row r="1428" spans="1:34" x14ac:dyDescent="0.25">
      <c r="A1428" s="11"/>
      <c r="B1428" s="11"/>
      <c r="C1428" s="11"/>
      <c r="D1428" s="11"/>
      <c r="E1428" s="11"/>
      <c r="H1428" s="11"/>
      <c r="I1428" s="202"/>
      <c r="J1428" s="11"/>
      <c r="K1428" s="11"/>
      <c r="L1428" s="11"/>
      <c r="M1428" s="11"/>
      <c r="N1428" s="11"/>
      <c r="O1428" s="11"/>
      <c r="P1428" s="11"/>
      <c r="Q1428" s="11"/>
      <c r="R1428" s="11"/>
      <c r="S1428" s="11"/>
      <c r="T1428" s="11"/>
      <c r="U1428" s="11"/>
      <c r="V1428" s="11"/>
      <c r="W1428" s="11"/>
      <c r="X1428" s="11"/>
      <c r="Y1428" s="11"/>
      <c r="Z1428" s="11"/>
      <c r="AA1428" s="11"/>
      <c r="AB1428" s="11"/>
      <c r="AC1428" s="11"/>
      <c r="AD1428" s="11"/>
      <c r="AE1428" s="11"/>
      <c r="AF1428" s="11"/>
      <c r="AG1428" s="11"/>
      <c r="AH1428" s="11"/>
    </row>
    <row r="1429" spans="1:34" x14ac:dyDescent="0.25">
      <c r="A1429" s="11"/>
      <c r="B1429" s="11"/>
      <c r="C1429" s="11"/>
      <c r="D1429" s="11"/>
      <c r="E1429" s="11"/>
      <c r="H1429" s="11"/>
      <c r="I1429" s="202"/>
      <c r="J1429" s="11"/>
      <c r="K1429" s="11"/>
      <c r="L1429" s="11"/>
      <c r="M1429" s="11"/>
      <c r="N1429" s="11"/>
      <c r="O1429" s="11"/>
      <c r="P1429" s="11"/>
      <c r="Q1429" s="11"/>
      <c r="R1429" s="11"/>
      <c r="S1429" s="11"/>
      <c r="T1429" s="11"/>
      <c r="U1429" s="11"/>
      <c r="V1429" s="11"/>
      <c r="W1429" s="11"/>
      <c r="X1429" s="11"/>
      <c r="Y1429" s="11"/>
      <c r="Z1429" s="11"/>
      <c r="AA1429" s="11"/>
      <c r="AB1429" s="11"/>
      <c r="AC1429" s="11"/>
      <c r="AD1429" s="11"/>
      <c r="AE1429" s="11"/>
      <c r="AF1429" s="11"/>
      <c r="AG1429" s="11"/>
      <c r="AH1429" s="11"/>
    </row>
    <row r="1430" spans="1:34" x14ac:dyDescent="0.25">
      <c r="A1430" s="11"/>
      <c r="B1430" s="11"/>
      <c r="C1430" s="11"/>
      <c r="D1430" s="11"/>
      <c r="E1430" s="11"/>
      <c r="H1430" s="11"/>
      <c r="I1430" s="202"/>
      <c r="J1430" s="11"/>
      <c r="K1430" s="11"/>
      <c r="L1430" s="11"/>
      <c r="M1430" s="11"/>
      <c r="N1430" s="11"/>
      <c r="O1430" s="11"/>
      <c r="P1430" s="11"/>
      <c r="Q1430" s="11"/>
      <c r="R1430" s="11"/>
      <c r="S1430" s="11"/>
      <c r="T1430" s="11"/>
      <c r="U1430" s="11"/>
      <c r="V1430" s="11"/>
      <c r="W1430" s="11"/>
      <c r="X1430" s="11"/>
      <c r="Y1430" s="11"/>
      <c r="Z1430" s="11"/>
      <c r="AA1430" s="11"/>
      <c r="AB1430" s="11"/>
      <c r="AC1430" s="11"/>
      <c r="AD1430" s="11"/>
      <c r="AE1430" s="11"/>
      <c r="AF1430" s="11"/>
      <c r="AG1430" s="11"/>
      <c r="AH1430" s="11"/>
    </row>
    <row r="1431" spans="1:34" x14ac:dyDescent="0.25">
      <c r="A1431" s="11"/>
      <c r="B1431" s="11"/>
      <c r="C1431" s="11"/>
      <c r="D1431" s="11"/>
      <c r="E1431" s="11"/>
      <c r="H1431" s="11"/>
      <c r="I1431" s="202"/>
      <c r="J1431" s="11"/>
      <c r="K1431" s="11"/>
      <c r="L1431" s="11"/>
      <c r="M1431" s="11"/>
      <c r="N1431" s="11"/>
      <c r="O1431" s="11"/>
      <c r="P1431" s="11"/>
      <c r="Q1431" s="11"/>
      <c r="R1431" s="11"/>
      <c r="S1431" s="11"/>
      <c r="T1431" s="11"/>
      <c r="U1431" s="11"/>
      <c r="V1431" s="11"/>
      <c r="W1431" s="11"/>
      <c r="X1431" s="11"/>
      <c r="Y1431" s="11"/>
      <c r="Z1431" s="11"/>
      <c r="AA1431" s="11"/>
      <c r="AB1431" s="11"/>
      <c r="AC1431" s="11"/>
      <c r="AD1431" s="11"/>
      <c r="AE1431" s="11"/>
      <c r="AF1431" s="11"/>
      <c r="AG1431" s="11"/>
      <c r="AH1431" s="11"/>
    </row>
    <row r="1432" spans="1:34" x14ac:dyDescent="0.25">
      <c r="A1432" s="11"/>
      <c r="B1432" s="11"/>
      <c r="C1432" s="11"/>
      <c r="D1432" s="11"/>
      <c r="E1432" s="11"/>
      <c r="H1432" s="11"/>
      <c r="I1432" s="202"/>
      <c r="J1432" s="11"/>
      <c r="K1432" s="11"/>
      <c r="L1432" s="11"/>
      <c r="M1432" s="11"/>
      <c r="N1432" s="11"/>
      <c r="O1432" s="11"/>
      <c r="P1432" s="11"/>
      <c r="Q1432" s="11"/>
      <c r="R1432" s="11"/>
      <c r="S1432" s="11"/>
      <c r="T1432" s="11"/>
      <c r="U1432" s="11"/>
      <c r="V1432" s="11"/>
      <c r="W1432" s="11"/>
      <c r="X1432" s="11"/>
      <c r="Y1432" s="11"/>
      <c r="Z1432" s="11"/>
      <c r="AA1432" s="11"/>
      <c r="AB1432" s="11"/>
      <c r="AC1432" s="11"/>
      <c r="AD1432" s="11"/>
      <c r="AE1432" s="11"/>
      <c r="AF1432" s="11"/>
      <c r="AG1432" s="11"/>
      <c r="AH1432" s="11"/>
    </row>
    <row r="1433" spans="1:34" x14ac:dyDescent="0.25">
      <c r="A1433" s="11"/>
      <c r="B1433" s="11"/>
      <c r="C1433" s="11"/>
      <c r="D1433" s="11"/>
      <c r="E1433" s="11"/>
      <c r="H1433" s="11"/>
      <c r="I1433" s="202"/>
      <c r="J1433" s="11"/>
      <c r="K1433" s="11"/>
      <c r="L1433" s="11"/>
      <c r="M1433" s="11"/>
      <c r="N1433" s="11"/>
      <c r="O1433" s="11"/>
      <c r="P1433" s="11"/>
      <c r="Q1433" s="11"/>
      <c r="R1433" s="11"/>
      <c r="S1433" s="11"/>
      <c r="T1433" s="11"/>
      <c r="U1433" s="11"/>
      <c r="V1433" s="11"/>
      <c r="W1433" s="11"/>
      <c r="X1433" s="11"/>
      <c r="Y1433" s="11"/>
      <c r="Z1433" s="11"/>
      <c r="AA1433" s="11"/>
      <c r="AB1433" s="11"/>
      <c r="AC1433" s="11"/>
      <c r="AD1433" s="11"/>
      <c r="AE1433" s="11"/>
      <c r="AF1433" s="11"/>
      <c r="AG1433" s="11"/>
      <c r="AH1433" s="11"/>
    </row>
    <row r="1434" spans="1:34" x14ac:dyDescent="0.25">
      <c r="A1434" s="11"/>
      <c r="B1434" s="11"/>
      <c r="C1434" s="11"/>
      <c r="D1434" s="11"/>
      <c r="E1434" s="11"/>
      <c r="H1434" s="11"/>
      <c r="I1434" s="202"/>
      <c r="J1434" s="11"/>
      <c r="K1434" s="11"/>
      <c r="L1434" s="11"/>
      <c r="M1434" s="11"/>
      <c r="N1434" s="11"/>
      <c r="O1434" s="11"/>
      <c r="P1434" s="11"/>
      <c r="Q1434" s="11"/>
      <c r="R1434" s="11"/>
      <c r="S1434" s="11"/>
      <c r="T1434" s="11"/>
      <c r="U1434" s="11"/>
      <c r="V1434" s="11"/>
      <c r="W1434" s="11"/>
      <c r="X1434" s="11"/>
      <c r="Y1434" s="11"/>
      <c r="Z1434" s="11"/>
      <c r="AA1434" s="11"/>
      <c r="AB1434" s="11"/>
      <c r="AC1434" s="11"/>
      <c r="AD1434" s="11"/>
      <c r="AE1434" s="11"/>
      <c r="AF1434" s="11"/>
      <c r="AG1434" s="11"/>
      <c r="AH1434" s="11"/>
    </row>
    <row r="1435" spans="1:34" x14ac:dyDescent="0.25">
      <c r="A1435" s="11"/>
      <c r="B1435" s="11"/>
      <c r="C1435" s="11"/>
      <c r="D1435" s="11"/>
      <c r="E1435" s="11"/>
      <c r="H1435" s="11"/>
      <c r="I1435" s="202"/>
      <c r="J1435" s="11"/>
      <c r="K1435" s="11"/>
      <c r="L1435" s="11"/>
      <c r="M1435" s="11"/>
      <c r="N1435" s="11"/>
      <c r="O1435" s="11"/>
      <c r="P1435" s="11"/>
      <c r="Q1435" s="11"/>
      <c r="R1435" s="11"/>
      <c r="S1435" s="11"/>
      <c r="T1435" s="11"/>
      <c r="U1435" s="11"/>
      <c r="V1435" s="11"/>
      <c r="W1435" s="11"/>
      <c r="X1435" s="11"/>
      <c r="Y1435" s="11"/>
      <c r="Z1435" s="11"/>
      <c r="AA1435" s="11"/>
      <c r="AB1435" s="11"/>
      <c r="AC1435" s="11"/>
      <c r="AD1435" s="11"/>
      <c r="AE1435" s="11"/>
      <c r="AF1435" s="11"/>
      <c r="AG1435" s="11"/>
      <c r="AH1435" s="11"/>
    </row>
    <row r="1436" spans="1:34" x14ac:dyDescent="0.25">
      <c r="A1436" s="11"/>
      <c r="B1436" s="11"/>
      <c r="C1436" s="11"/>
      <c r="D1436" s="11"/>
      <c r="E1436" s="11"/>
      <c r="H1436" s="11"/>
      <c r="I1436" s="202"/>
      <c r="J1436" s="11"/>
      <c r="K1436" s="11"/>
      <c r="L1436" s="11"/>
      <c r="M1436" s="11"/>
      <c r="N1436" s="11"/>
      <c r="O1436" s="11"/>
      <c r="P1436" s="11"/>
      <c r="Q1436" s="11"/>
      <c r="R1436" s="11"/>
      <c r="S1436" s="11"/>
      <c r="T1436" s="11"/>
      <c r="U1436" s="11"/>
      <c r="V1436" s="11"/>
      <c r="W1436" s="11"/>
      <c r="X1436" s="11"/>
      <c r="Y1436" s="11"/>
      <c r="Z1436" s="11"/>
      <c r="AA1436" s="11"/>
      <c r="AB1436" s="11"/>
      <c r="AC1436" s="11"/>
      <c r="AD1436" s="11"/>
      <c r="AE1436" s="11"/>
      <c r="AF1436" s="11"/>
      <c r="AG1436" s="11"/>
      <c r="AH1436" s="11"/>
    </row>
    <row r="1437" spans="1:34" x14ac:dyDescent="0.25">
      <c r="A1437" s="11"/>
      <c r="B1437" s="11"/>
      <c r="C1437" s="11"/>
      <c r="D1437" s="11"/>
      <c r="E1437" s="11"/>
      <c r="H1437" s="11"/>
      <c r="I1437" s="202"/>
      <c r="J1437" s="11"/>
      <c r="K1437" s="11"/>
      <c r="L1437" s="11"/>
      <c r="M1437" s="11"/>
      <c r="N1437" s="11"/>
      <c r="O1437" s="11"/>
      <c r="P1437" s="11"/>
      <c r="Q1437" s="11"/>
      <c r="R1437" s="11"/>
      <c r="S1437" s="11"/>
      <c r="T1437" s="11"/>
      <c r="U1437" s="11"/>
      <c r="V1437" s="11"/>
      <c r="W1437" s="11"/>
      <c r="X1437" s="11"/>
      <c r="Y1437" s="11"/>
      <c r="Z1437" s="11"/>
      <c r="AA1437" s="11"/>
      <c r="AB1437" s="11"/>
      <c r="AC1437" s="11"/>
      <c r="AD1437" s="11"/>
      <c r="AE1437" s="11"/>
      <c r="AF1437" s="11"/>
      <c r="AG1437" s="11"/>
      <c r="AH1437" s="11"/>
    </row>
    <row r="1438" spans="1:34" x14ac:dyDescent="0.25">
      <c r="A1438" s="11"/>
      <c r="B1438" s="11"/>
      <c r="C1438" s="11"/>
      <c r="D1438" s="11"/>
      <c r="E1438" s="11"/>
      <c r="H1438" s="11"/>
      <c r="I1438" s="202"/>
      <c r="J1438" s="11"/>
      <c r="K1438" s="11"/>
      <c r="L1438" s="11"/>
      <c r="M1438" s="11"/>
      <c r="N1438" s="11"/>
      <c r="O1438" s="11"/>
      <c r="P1438" s="11"/>
      <c r="Q1438" s="11"/>
      <c r="R1438" s="11"/>
      <c r="S1438" s="11"/>
      <c r="T1438" s="11"/>
      <c r="U1438" s="11"/>
      <c r="V1438" s="11"/>
      <c r="W1438" s="11"/>
      <c r="X1438" s="11"/>
      <c r="Y1438" s="11"/>
      <c r="Z1438" s="11"/>
      <c r="AA1438" s="11"/>
      <c r="AB1438" s="11"/>
      <c r="AC1438" s="11"/>
      <c r="AD1438" s="11"/>
      <c r="AE1438" s="11"/>
      <c r="AF1438" s="11"/>
      <c r="AG1438" s="11"/>
      <c r="AH1438" s="11"/>
    </row>
    <row r="1439" spans="1:34" x14ac:dyDescent="0.25">
      <c r="A1439" s="11"/>
      <c r="B1439" s="11"/>
      <c r="C1439" s="11"/>
      <c r="D1439" s="11"/>
      <c r="E1439" s="11"/>
      <c r="H1439" s="11"/>
      <c r="I1439" s="202"/>
      <c r="J1439" s="11"/>
      <c r="K1439" s="11"/>
      <c r="L1439" s="11"/>
      <c r="M1439" s="11"/>
      <c r="N1439" s="11"/>
      <c r="O1439" s="11"/>
      <c r="P1439" s="11"/>
      <c r="Q1439" s="11"/>
      <c r="R1439" s="11"/>
      <c r="S1439" s="11"/>
      <c r="T1439" s="11"/>
      <c r="U1439" s="11"/>
      <c r="V1439" s="11"/>
      <c r="W1439" s="11"/>
      <c r="X1439" s="11"/>
      <c r="Y1439" s="11"/>
      <c r="Z1439" s="11"/>
      <c r="AA1439" s="11"/>
      <c r="AB1439" s="11"/>
      <c r="AC1439" s="11"/>
      <c r="AD1439" s="11"/>
      <c r="AE1439" s="11"/>
      <c r="AF1439" s="11"/>
      <c r="AG1439" s="11"/>
      <c r="AH1439" s="11"/>
    </row>
    <row r="1440" spans="1:34" x14ac:dyDescent="0.25">
      <c r="A1440" s="11"/>
      <c r="B1440" s="11"/>
      <c r="C1440" s="11"/>
      <c r="D1440" s="11"/>
      <c r="E1440" s="11"/>
      <c r="H1440" s="11"/>
      <c r="I1440" s="202"/>
      <c r="J1440" s="11"/>
      <c r="K1440" s="11"/>
      <c r="L1440" s="11"/>
      <c r="M1440" s="11"/>
      <c r="N1440" s="11"/>
      <c r="O1440" s="11"/>
      <c r="P1440" s="11"/>
      <c r="Q1440" s="11"/>
      <c r="R1440" s="11"/>
      <c r="S1440" s="11"/>
      <c r="T1440" s="11"/>
      <c r="U1440" s="11"/>
      <c r="V1440" s="11"/>
      <c r="W1440" s="11"/>
      <c r="X1440" s="11"/>
      <c r="Y1440" s="11"/>
      <c r="Z1440" s="11"/>
      <c r="AA1440" s="11"/>
      <c r="AB1440" s="11"/>
      <c r="AC1440" s="11"/>
      <c r="AD1440" s="11"/>
      <c r="AE1440" s="11"/>
      <c r="AF1440" s="11"/>
      <c r="AG1440" s="11"/>
      <c r="AH1440" s="11"/>
    </row>
    <row r="1441" spans="1:34" x14ac:dyDescent="0.25">
      <c r="A1441" s="11"/>
      <c r="B1441" s="11"/>
      <c r="C1441" s="11"/>
      <c r="D1441" s="11"/>
      <c r="E1441" s="11"/>
      <c r="H1441" s="11"/>
      <c r="I1441" s="202"/>
      <c r="J1441" s="11"/>
      <c r="K1441" s="11"/>
      <c r="L1441" s="11"/>
      <c r="M1441" s="11"/>
      <c r="N1441" s="11"/>
      <c r="O1441" s="11"/>
      <c r="P1441" s="11"/>
      <c r="Q1441" s="11"/>
      <c r="R1441" s="11"/>
      <c r="S1441" s="11"/>
      <c r="T1441" s="11"/>
      <c r="U1441" s="11"/>
      <c r="V1441" s="11"/>
      <c r="W1441" s="11"/>
      <c r="X1441" s="11"/>
      <c r="Y1441" s="11"/>
      <c r="Z1441" s="11"/>
      <c r="AA1441" s="11"/>
      <c r="AB1441" s="11"/>
      <c r="AC1441" s="11"/>
      <c r="AD1441" s="11"/>
      <c r="AE1441" s="11"/>
      <c r="AF1441" s="11"/>
      <c r="AG1441" s="11"/>
      <c r="AH1441" s="11"/>
    </row>
    <row r="1442" spans="1:34" x14ac:dyDescent="0.25">
      <c r="A1442" s="11"/>
      <c r="B1442" s="11"/>
      <c r="C1442" s="11"/>
      <c r="D1442" s="11"/>
      <c r="E1442" s="11"/>
      <c r="H1442" s="11"/>
      <c r="I1442" s="202"/>
      <c r="J1442" s="11"/>
      <c r="K1442" s="11"/>
      <c r="L1442" s="11"/>
      <c r="M1442" s="11"/>
      <c r="N1442" s="11"/>
      <c r="O1442" s="11"/>
      <c r="P1442" s="11"/>
      <c r="Q1442" s="11"/>
      <c r="R1442" s="11"/>
      <c r="S1442" s="11"/>
      <c r="T1442" s="11"/>
      <c r="U1442" s="11"/>
      <c r="V1442" s="11"/>
      <c r="W1442" s="11"/>
      <c r="X1442" s="11"/>
      <c r="Y1442" s="11"/>
      <c r="Z1442" s="11"/>
      <c r="AA1442" s="11"/>
      <c r="AB1442" s="11"/>
      <c r="AC1442" s="11"/>
      <c r="AD1442" s="11"/>
      <c r="AE1442" s="11"/>
      <c r="AF1442" s="11"/>
      <c r="AG1442" s="11"/>
      <c r="AH1442" s="11"/>
    </row>
    <row r="1443" spans="1:34" x14ac:dyDescent="0.25">
      <c r="A1443" s="11"/>
      <c r="B1443" s="11"/>
      <c r="C1443" s="11"/>
      <c r="D1443" s="11"/>
      <c r="E1443" s="11"/>
      <c r="H1443" s="11"/>
      <c r="I1443" s="202"/>
      <c r="J1443" s="11"/>
      <c r="K1443" s="11"/>
      <c r="L1443" s="11"/>
      <c r="M1443" s="11"/>
      <c r="N1443" s="11"/>
      <c r="O1443" s="11"/>
      <c r="P1443" s="11"/>
      <c r="Q1443" s="11"/>
      <c r="R1443" s="11"/>
      <c r="S1443" s="11"/>
      <c r="T1443" s="11"/>
      <c r="U1443" s="11"/>
      <c r="V1443" s="11"/>
      <c r="W1443" s="11"/>
      <c r="X1443" s="11"/>
      <c r="Y1443" s="11"/>
      <c r="Z1443" s="11"/>
      <c r="AA1443" s="11"/>
      <c r="AB1443" s="11"/>
      <c r="AC1443" s="11"/>
      <c r="AD1443" s="11"/>
      <c r="AE1443" s="11"/>
      <c r="AF1443" s="11"/>
      <c r="AG1443" s="11"/>
      <c r="AH1443" s="11"/>
    </row>
    <row r="1444" spans="1:34" x14ac:dyDescent="0.25">
      <c r="A1444" s="11"/>
      <c r="B1444" s="11"/>
      <c r="C1444" s="11"/>
      <c r="D1444" s="11"/>
      <c r="E1444" s="11"/>
      <c r="H1444" s="11"/>
      <c r="I1444" s="202"/>
      <c r="J1444" s="11"/>
      <c r="K1444" s="11"/>
      <c r="L1444" s="11"/>
      <c r="M1444" s="11"/>
      <c r="N1444" s="11"/>
      <c r="O1444" s="11"/>
      <c r="P1444" s="11"/>
      <c r="Q1444" s="11"/>
      <c r="R1444" s="11"/>
      <c r="S1444" s="11"/>
      <c r="T1444" s="11"/>
      <c r="U1444" s="11"/>
      <c r="V1444" s="11"/>
      <c r="W1444" s="11"/>
      <c r="X1444" s="11"/>
      <c r="Y1444" s="11"/>
      <c r="Z1444" s="11"/>
      <c r="AA1444" s="11"/>
      <c r="AB1444" s="11"/>
      <c r="AC1444" s="11"/>
      <c r="AD1444" s="11"/>
      <c r="AE1444" s="11"/>
      <c r="AF1444" s="11"/>
      <c r="AG1444" s="11"/>
      <c r="AH1444" s="11"/>
    </row>
    <row r="1445" spans="1:34" x14ac:dyDescent="0.25">
      <c r="A1445" s="11"/>
      <c r="B1445" s="11"/>
      <c r="C1445" s="11"/>
      <c r="D1445" s="11"/>
      <c r="E1445" s="11"/>
      <c r="H1445" s="11"/>
      <c r="I1445" s="202"/>
      <c r="J1445" s="11"/>
      <c r="K1445" s="11"/>
      <c r="L1445" s="11"/>
      <c r="M1445" s="11"/>
      <c r="N1445" s="11"/>
      <c r="O1445" s="11"/>
      <c r="P1445" s="11"/>
      <c r="Q1445" s="11"/>
      <c r="R1445" s="11"/>
      <c r="S1445" s="11"/>
      <c r="T1445" s="11"/>
      <c r="U1445" s="11"/>
      <c r="V1445" s="11"/>
      <c r="W1445" s="11"/>
      <c r="X1445" s="11"/>
      <c r="Y1445" s="11"/>
      <c r="Z1445" s="11"/>
      <c r="AA1445" s="11"/>
      <c r="AB1445" s="11"/>
      <c r="AC1445" s="11"/>
      <c r="AD1445" s="11"/>
      <c r="AE1445" s="11"/>
      <c r="AF1445" s="11"/>
      <c r="AG1445" s="11"/>
      <c r="AH1445" s="11"/>
    </row>
    <row r="1446" spans="1:34" x14ac:dyDescent="0.25">
      <c r="A1446" s="11"/>
      <c r="B1446" s="11"/>
      <c r="C1446" s="11"/>
      <c r="D1446" s="11"/>
      <c r="E1446" s="11"/>
      <c r="H1446" s="11"/>
      <c r="I1446" s="202"/>
      <c r="J1446" s="11"/>
      <c r="K1446" s="11"/>
      <c r="L1446" s="11"/>
      <c r="M1446" s="11"/>
      <c r="N1446" s="11"/>
      <c r="O1446" s="11"/>
      <c r="P1446" s="11"/>
      <c r="Q1446" s="11"/>
      <c r="R1446" s="11"/>
      <c r="S1446" s="11"/>
      <c r="T1446" s="11"/>
      <c r="U1446" s="11"/>
      <c r="V1446" s="11"/>
      <c r="W1446" s="11"/>
      <c r="X1446" s="11"/>
      <c r="Y1446" s="11"/>
      <c r="Z1446" s="11"/>
      <c r="AA1446" s="11"/>
      <c r="AB1446" s="11"/>
      <c r="AC1446" s="11"/>
      <c r="AD1446" s="11"/>
      <c r="AE1446" s="11"/>
      <c r="AF1446" s="11"/>
      <c r="AG1446" s="11"/>
      <c r="AH1446" s="11"/>
    </row>
    <row r="1447" spans="1:34" x14ac:dyDescent="0.25">
      <c r="A1447" s="11"/>
      <c r="B1447" s="11"/>
      <c r="C1447" s="11"/>
      <c r="D1447" s="11"/>
      <c r="E1447" s="11"/>
      <c r="H1447" s="11"/>
      <c r="I1447" s="202"/>
      <c r="J1447" s="11"/>
      <c r="K1447" s="11"/>
      <c r="L1447" s="11"/>
      <c r="M1447" s="11"/>
      <c r="N1447" s="11"/>
      <c r="O1447" s="11"/>
      <c r="P1447" s="11"/>
      <c r="Q1447" s="11"/>
      <c r="R1447" s="11"/>
      <c r="S1447" s="11"/>
      <c r="T1447" s="11"/>
      <c r="U1447" s="11"/>
      <c r="V1447" s="11"/>
      <c r="W1447" s="11"/>
      <c r="X1447" s="11"/>
      <c r="Y1447" s="11"/>
      <c r="Z1447" s="11"/>
      <c r="AA1447" s="11"/>
      <c r="AB1447" s="11"/>
      <c r="AC1447" s="11"/>
      <c r="AD1447" s="11"/>
      <c r="AE1447" s="11"/>
      <c r="AF1447" s="11"/>
      <c r="AG1447" s="11"/>
      <c r="AH1447" s="11"/>
    </row>
    <row r="1448" spans="1:34" x14ac:dyDescent="0.25">
      <c r="A1448" s="11"/>
      <c r="B1448" s="11"/>
      <c r="C1448" s="11"/>
      <c r="D1448" s="11"/>
      <c r="E1448" s="11"/>
      <c r="H1448" s="11"/>
      <c r="I1448" s="202"/>
      <c r="J1448" s="11"/>
      <c r="K1448" s="11"/>
      <c r="L1448" s="11"/>
      <c r="M1448" s="11"/>
      <c r="N1448" s="11"/>
      <c r="O1448" s="11"/>
      <c r="P1448" s="11"/>
      <c r="Q1448" s="11"/>
      <c r="R1448" s="11"/>
      <c r="S1448" s="11"/>
      <c r="T1448" s="11"/>
      <c r="U1448" s="11"/>
      <c r="V1448" s="11"/>
      <c r="W1448" s="11"/>
      <c r="X1448" s="11"/>
      <c r="Y1448" s="11"/>
      <c r="Z1448" s="11"/>
      <c r="AA1448" s="11"/>
      <c r="AB1448" s="11"/>
      <c r="AC1448" s="11"/>
      <c r="AD1448" s="11"/>
      <c r="AE1448" s="11"/>
      <c r="AF1448" s="11"/>
      <c r="AG1448" s="11"/>
      <c r="AH1448" s="11"/>
    </row>
    <row r="1449" spans="1:34" x14ac:dyDescent="0.25">
      <c r="A1449" s="11"/>
      <c r="B1449" s="11"/>
      <c r="C1449" s="11"/>
      <c r="D1449" s="11"/>
      <c r="E1449" s="11"/>
      <c r="H1449" s="11"/>
      <c r="I1449" s="202"/>
      <c r="J1449" s="11"/>
      <c r="K1449" s="11"/>
      <c r="L1449" s="11"/>
      <c r="M1449" s="11"/>
      <c r="N1449" s="11"/>
      <c r="O1449" s="11"/>
      <c r="P1449" s="11"/>
      <c r="Q1449" s="11"/>
      <c r="R1449" s="11"/>
      <c r="S1449" s="11"/>
      <c r="T1449" s="11"/>
      <c r="U1449" s="11"/>
      <c r="V1449" s="11"/>
      <c r="W1449" s="11"/>
      <c r="X1449" s="11"/>
      <c r="Y1449" s="11"/>
      <c r="Z1449" s="11"/>
      <c r="AA1449" s="11"/>
      <c r="AB1449" s="11"/>
      <c r="AC1449" s="11"/>
      <c r="AD1449" s="11"/>
      <c r="AE1449" s="11"/>
      <c r="AF1449" s="11"/>
      <c r="AG1449" s="11"/>
      <c r="AH1449" s="11"/>
    </row>
    <row r="1450" spans="1:34" x14ac:dyDescent="0.25">
      <c r="A1450" s="11"/>
      <c r="B1450" s="11"/>
      <c r="C1450" s="11"/>
      <c r="D1450" s="11"/>
      <c r="E1450" s="11"/>
      <c r="H1450" s="11"/>
      <c r="I1450" s="202"/>
      <c r="J1450" s="11"/>
      <c r="K1450" s="11"/>
      <c r="L1450" s="11"/>
      <c r="M1450" s="11"/>
      <c r="N1450" s="11"/>
      <c r="O1450" s="11"/>
      <c r="P1450" s="11"/>
      <c r="Q1450" s="11"/>
      <c r="R1450" s="11"/>
      <c r="S1450" s="11"/>
      <c r="T1450" s="11"/>
      <c r="U1450" s="11"/>
      <c r="V1450" s="11"/>
      <c r="W1450" s="11"/>
      <c r="X1450" s="11"/>
      <c r="Y1450" s="11"/>
      <c r="Z1450" s="11"/>
      <c r="AA1450" s="11"/>
      <c r="AB1450" s="11"/>
      <c r="AC1450" s="11"/>
      <c r="AD1450" s="11"/>
      <c r="AE1450" s="11"/>
      <c r="AF1450" s="11"/>
      <c r="AG1450" s="11"/>
      <c r="AH1450" s="11"/>
    </row>
    <row r="1451" spans="1:34" x14ac:dyDescent="0.25">
      <c r="A1451" s="11"/>
      <c r="B1451" s="11"/>
      <c r="C1451" s="11"/>
      <c r="D1451" s="11"/>
      <c r="E1451" s="11"/>
      <c r="H1451" s="11"/>
      <c r="I1451" s="202"/>
      <c r="J1451" s="11"/>
      <c r="K1451" s="11"/>
      <c r="L1451" s="11"/>
      <c r="M1451" s="11"/>
      <c r="N1451" s="11"/>
      <c r="O1451" s="11"/>
      <c r="P1451" s="11"/>
      <c r="Q1451" s="11"/>
      <c r="R1451" s="11"/>
      <c r="S1451" s="11"/>
      <c r="T1451" s="11"/>
      <c r="U1451" s="11"/>
      <c r="V1451" s="11"/>
      <c r="W1451" s="11"/>
      <c r="X1451" s="11"/>
      <c r="Y1451" s="11"/>
      <c r="Z1451" s="11"/>
      <c r="AA1451" s="11"/>
      <c r="AB1451" s="11"/>
      <c r="AC1451" s="11"/>
      <c r="AD1451" s="11"/>
      <c r="AE1451" s="11"/>
      <c r="AF1451" s="11"/>
      <c r="AG1451" s="11"/>
      <c r="AH1451" s="11"/>
    </row>
    <row r="1452" spans="1:34" x14ac:dyDescent="0.25">
      <c r="A1452" s="11"/>
      <c r="B1452" s="11"/>
      <c r="C1452" s="11"/>
      <c r="D1452" s="11"/>
      <c r="E1452" s="11"/>
      <c r="H1452" s="11"/>
      <c r="I1452" s="202"/>
      <c r="J1452" s="11"/>
      <c r="K1452" s="11"/>
      <c r="L1452" s="11"/>
      <c r="M1452" s="11"/>
      <c r="N1452" s="11"/>
      <c r="O1452" s="11"/>
      <c r="P1452" s="11"/>
      <c r="Q1452" s="11"/>
      <c r="R1452" s="11"/>
      <c r="S1452" s="11"/>
      <c r="T1452" s="11"/>
      <c r="U1452" s="11"/>
      <c r="V1452" s="11"/>
      <c r="W1452" s="11"/>
      <c r="X1452" s="11"/>
      <c r="Y1452" s="11"/>
      <c r="Z1452" s="11"/>
      <c r="AA1452" s="11"/>
      <c r="AB1452" s="11"/>
      <c r="AC1452" s="11"/>
      <c r="AD1452" s="11"/>
      <c r="AE1452" s="11"/>
      <c r="AF1452" s="11"/>
      <c r="AG1452" s="11"/>
      <c r="AH1452" s="11"/>
    </row>
    <row r="1453" spans="1:34" x14ac:dyDescent="0.25">
      <c r="A1453" s="11"/>
      <c r="B1453" s="11"/>
      <c r="C1453" s="11"/>
      <c r="D1453" s="11"/>
      <c r="E1453" s="11"/>
      <c r="H1453" s="11"/>
      <c r="I1453" s="202"/>
      <c r="J1453" s="11"/>
      <c r="K1453" s="11"/>
      <c r="L1453" s="11"/>
      <c r="M1453" s="11"/>
      <c r="N1453" s="11"/>
      <c r="O1453" s="11"/>
      <c r="P1453" s="11"/>
      <c r="Q1453" s="11"/>
      <c r="R1453" s="11"/>
      <c r="S1453" s="11"/>
      <c r="T1453" s="11"/>
      <c r="U1453" s="11"/>
      <c r="V1453" s="11"/>
      <c r="W1453" s="11"/>
      <c r="X1453" s="11"/>
      <c r="Y1453" s="11"/>
      <c r="Z1453" s="11"/>
      <c r="AA1453" s="11"/>
      <c r="AB1453" s="11"/>
      <c r="AC1453" s="11"/>
      <c r="AD1453" s="11"/>
      <c r="AE1453" s="11"/>
      <c r="AF1453" s="11"/>
      <c r="AG1453" s="11"/>
      <c r="AH1453" s="11"/>
    </row>
    <row r="1454" spans="1:34" x14ac:dyDescent="0.25">
      <c r="A1454" s="11"/>
      <c r="B1454" s="11"/>
      <c r="C1454" s="11"/>
      <c r="D1454" s="11"/>
      <c r="E1454" s="11"/>
      <c r="H1454" s="11"/>
      <c r="I1454" s="202"/>
      <c r="J1454" s="11"/>
      <c r="K1454" s="11"/>
      <c r="L1454" s="11"/>
      <c r="M1454" s="11"/>
      <c r="N1454" s="11"/>
      <c r="O1454" s="11"/>
      <c r="P1454" s="11"/>
      <c r="Q1454" s="11"/>
      <c r="R1454" s="11"/>
      <c r="S1454" s="11"/>
      <c r="T1454" s="11"/>
      <c r="U1454" s="11"/>
      <c r="V1454" s="11"/>
      <c r="W1454" s="11"/>
      <c r="X1454" s="11"/>
      <c r="Y1454" s="11"/>
      <c r="Z1454" s="11"/>
      <c r="AA1454" s="11"/>
      <c r="AB1454" s="11"/>
      <c r="AC1454" s="11"/>
      <c r="AD1454" s="11"/>
      <c r="AE1454" s="11"/>
      <c r="AF1454" s="11"/>
      <c r="AG1454" s="11"/>
      <c r="AH1454" s="11"/>
    </row>
    <row r="1455" spans="1:34" x14ac:dyDescent="0.25">
      <c r="A1455" s="11"/>
      <c r="B1455" s="11"/>
      <c r="C1455" s="11"/>
      <c r="D1455" s="11"/>
      <c r="E1455" s="11"/>
      <c r="H1455" s="11"/>
      <c r="I1455" s="202"/>
      <c r="J1455" s="11"/>
      <c r="K1455" s="11"/>
      <c r="L1455" s="11"/>
      <c r="M1455" s="11"/>
      <c r="N1455" s="11"/>
      <c r="O1455" s="11"/>
      <c r="P1455" s="11"/>
      <c r="Q1455" s="11"/>
      <c r="R1455" s="11"/>
      <c r="S1455" s="11"/>
      <c r="T1455" s="11"/>
      <c r="U1455" s="11"/>
      <c r="V1455" s="11"/>
      <c r="W1455" s="11"/>
      <c r="X1455" s="11"/>
      <c r="Y1455" s="11"/>
      <c r="Z1455" s="11"/>
      <c r="AA1455" s="11"/>
      <c r="AB1455" s="11"/>
      <c r="AC1455" s="11"/>
      <c r="AD1455" s="11"/>
      <c r="AE1455" s="11"/>
      <c r="AF1455" s="11"/>
      <c r="AG1455" s="11"/>
      <c r="AH1455" s="11"/>
    </row>
    <row r="1456" spans="1:34" x14ac:dyDescent="0.25">
      <c r="A1456" s="11"/>
      <c r="B1456" s="11"/>
      <c r="C1456" s="11"/>
      <c r="D1456" s="11"/>
      <c r="E1456" s="11"/>
      <c r="H1456" s="11"/>
      <c r="I1456" s="202"/>
      <c r="J1456" s="11"/>
      <c r="K1456" s="11"/>
      <c r="L1456" s="11"/>
      <c r="M1456" s="11"/>
      <c r="N1456" s="11"/>
      <c r="O1456" s="11"/>
      <c r="P1456" s="11"/>
      <c r="Q1456" s="11"/>
      <c r="R1456" s="11"/>
      <c r="S1456" s="11"/>
      <c r="T1456" s="11"/>
      <c r="U1456" s="11"/>
      <c r="V1456" s="11"/>
      <c r="W1456" s="11"/>
      <c r="X1456" s="11"/>
      <c r="Y1456" s="11"/>
      <c r="Z1456" s="11"/>
      <c r="AA1456" s="11"/>
      <c r="AB1456" s="11"/>
      <c r="AC1456" s="11"/>
      <c r="AD1456" s="11"/>
      <c r="AE1456" s="11"/>
      <c r="AF1456" s="11"/>
      <c r="AG1456" s="11"/>
      <c r="AH1456" s="11"/>
    </row>
    <row r="1457" spans="1:34" x14ac:dyDescent="0.25">
      <c r="A1457" s="11"/>
      <c r="B1457" s="11"/>
      <c r="C1457" s="11"/>
      <c r="D1457" s="11"/>
      <c r="E1457" s="11"/>
      <c r="H1457" s="11"/>
      <c r="I1457" s="202"/>
      <c r="J1457" s="11"/>
      <c r="K1457" s="11"/>
      <c r="L1457" s="11"/>
      <c r="M1457" s="11"/>
      <c r="N1457" s="11"/>
      <c r="O1457" s="11"/>
      <c r="P1457" s="11"/>
      <c r="Q1457" s="11"/>
      <c r="R1457" s="11"/>
      <c r="S1457" s="11"/>
      <c r="T1457" s="11"/>
      <c r="U1457" s="11"/>
      <c r="V1457" s="11"/>
      <c r="W1457" s="11"/>
      <c r="X1457" s="11"/>
      <c r="Y1457" s="11"/>
      <c r="Z1457" s="11"/>
      <c r="AA1457" s="11"/>
      <c r="AB1457" s="11"/>
      <c r="AC1457" s="11"/>
      <c r="AD1457" s="11"/>
      <c r="AE1457" s="11"/>
      <c r="AF1457" s="11"/>
      <c r="AG1457" s="11"/>
      <c r="AH1457" s="11"/>
    </row>
    <row r="1458" spans="1:34" x14ac:dyDescent="0.25">
      <c r="A1458" s="11"/>
      <c r="B1458" s="11"/>
      <c r="C1458" s="11"/>
      <c r="D1458" s="11"/>
      <c r="E1458" s="11"/>
      <c r="H1458" s="11"/>
      <c r="I1458" s="202"/>
      <c r="J1458" s="11"/>
      <c r="K1458" s="11"/>
      <c r="L1458" s="11"/>
      <c r="M1458" s="11"/>
      <c r="N1458" s="11"/>
      <c r="O1458" s="11"/>
      <c r="P1458" s="11"/>
      <c r="Q1458" s="11"/>
      <c r="R1458" s="11"/>
      <c r="S1458" s="11"/>
      <c r="T1458" s="11"/>
      <c r="U1458" s="11"/>
      <c r="V1458" s="11"/>
      <c r="W1458" s="11"/>
      <c r="X1458" s="11"/>
      <c r="Y1458" s="11"/>
      <c r="Z1458" s="11"/>
      <c r="AA1458" s="11"/>
      <c r="AB1458" s="11"/>
      <c r="AC1458" s="11"/>
      <c r="AD1458" s="11"/>
      <c r="AE1458" s="11"/>
      <c r="AF1458" s="11"/>
      <c r="AG1458" s="11"/>
      <c r="AH1458" s="11"/>
    </row>
    <row r="1459" spans="1:34" x14ac:dyDescent="0.25">
      <c r="A1459" s="11"/>
      <c r="B1459" s="11"/>
      <c r="C1459" s="11"/>
      <c r="D1459" s="11"/>
      <c r="E1459" s="11"/>
      <c r="H1459" s="11"/>
      <c r="I1459" s="202"/>
      <c r="J1459" s="11"/>
      <c r="K1459" s="11"/>
      <c r="L1459" s="11"/>
      <c r="M1459" s="11"/>
      <c r="N1459" s="11"/>
      <c r="O1459" s="11"/>
      <c r="P1459" s="11"/>
      <c r="Q1459" s="11"/>
      <c r="R1459" s="11"/>
      <c r="S1459" s="11"/>
      <c r="T1459" s="11"/>
      <c r="U1459" s="11"/>
      <c r="V1459" s="11"/>
      <c r="W1459" s="11"/>
      <c r="X1459" s="11"/>
      <c r="Y1459" s="11"/>
      <c r="Z1459" s="11"/>
      <c r="AA1459" s="11"/>
      <c r="AB1459" s="11"/>
      <c r="AC1459" s="11"/>
      <c r="AD1459" s="11"/>
      <c r="AE1459" s="11"/>
      <c r="AF1459" s="11"/>
      <c r="AG1459" s="11"/>
      <c r="AH1459" s="11"/>
    </row>
    <row r="1460" spans="1:34" x14ac:dyDescent="0.25">
      <c r="A1460" s="11"/>
      <c r="B1460" s="11"/>
      <c r="C1460" s="11"/>
      <c r="D1460" s="11"/>
      <c r="E1460" s="11"/>
      <c r="H1460" s="11"/>
      <c r="I1460" s="202"/>
      <c r="J1460" s="11"/>
      <c r="K1460" s="11"/>
      <c r="L1460" s="11"/>
      <c r="M1460" s="11"/>
      <c r="N1460" s="11"/>
      <c r="O1460" s="11"/>
      <c r="P1460" s="11"/>
      <c r="Q1460" s="11"/>
      <c r="R1460" s="11"/>
      <c r="S1460" s="11"/>
      <c r="T1460" s="11"/>
      <c r="U1460" s="11"/>
      <c r="V1460" s="11"/>
      <c r="W1460" s="11"/>
      <c r="X1460" s="11"/>
      <c r="Y1460" s="11"/>
      <c r="Z1460" s="11"/>
      <c r="AA1460" s="11"/>
      <c r="AB1460" s="11"/>
      <c r="AC1460" s="11"/>
      <c r="AD1460" s="11"/>
      <c r="AE1460" s="11"/>
      <c r="AF1460" s="11"/>
      <c r="AG1460" s="11"/>
      <c r="AH1460" s="11"/>
    </row>
    <row r="1461" spans="1:34" x14ac:dyDescent="0.25">
      <c r="A1461" s="11"/>
      <c r="B1461" s="11"/>
      <c r="C1461" s="11"/>
      <c r="D1461" s="11"/>
      <c r="E1461" s="11"/>
      <c r="H1461" s="11"/>
      <c r="I1461" s="202"/>
      <c r="J1461" s="11"/>
      <c r="K1461" s="11"/>
      <c r="L1461" s="11"/>
      <c r="M1461" s="11"/>
      <c r="N1461" s="11"/>
      <c r="O1461" s="11"/>
      <c r="P1461" s="11"/>
      <c r="Q1461" s="11"/>
      <c r="R1461" s="11"/>
      <c r="S1461" s="11"/>
      <c r="T1461" s="11"/>
      <c r="U1461" s="11"/>
      <c r="V1461" s="11"/>
      <c r="W1461" s="11"/>
      <c r="X1461" s="11"/>
      <c r="Y1461" s="11"/>
      <c r="Z1461" s="11"/>
      <c r="AA1461" s="11"/>
      <c r="AB1461" s="11"/>
      <c r="AC1461" s="11"/>
      <c r="AD1461" s="11"/>
      <c r="AE1461" s="11"/>
      <c r="AF1461" s="11"/>
      <c r="AG1461" s="11"/>
      <c r="AH1461" s="11"/>
    </row>
    <row r="1462" spans="1:34" x14ac:dyDescent="0.25">
      <c r="A1462" s="11"/>
      <c r="B1462" s="11"/>
      <c r="C1462" s="11"/>
      <c r="D1462" s="11"/>
      <c r="E1462" s="11"/>
      <c r="H1462" s="11"/>
      <c r="I1462" s="202"/>
      <c r="J1462" s="11"/>
      <c r="K1462" s="11"/>
      <c r="L1462" s="11"/>
      <c r="M1462" s="11"/>
      <c r="N1462" s="11"/>
      <c r="O1462" s="11"/>
      <c r="P1462" s="11"/>
      <c r="Q1462" s="11"/>
      <c r="R1462" s="11"/>
      <c r="S1462" s="11"/>
      <c r="T1462" s="11"/>
      <c r="U1462" s="11"/>
      <c r="V1462" s="11"/>
      <c r="W1462" s="11"/>
      <c r="X1462" s="11"/>
      <c r="Y1462" s="11"/>
      <c r="Z1462" s="11"/>
      <c r="AA1462" s="11"/>
      <c r="AB1462" s="11"/>
      <c r="AC1462" s="11"/>
      <c r="AD1462" s="11"/>
      <c r="AE1462" s="11"/>
      <c r="AF1462" s="11"/>
      <c r="AG1462" s="11"/>
      <c r="AH1462" s="11"/>
    </row>
    <row r="1463" spans="1:34" x14ac:dyDescent="0.25">
      <c r="A1463" s="11"/>
      <c r="B1463" s="11"/>
      <c r="C1463" s="11"/>
      <c r="D1463" s="11"/>
      <c r="E1463" s="11"/>
      <c r="H1463" s="11"/>
      <c r="I1463" s="202"/>
      <c r="J1463" s="11"/>
      <c r="K1463" s="11"/>
      <c r="L1463" s="11"/>
      <c r="M1463" s="11"/>
      <c r="N1463" s="11"/>
      <c r="O1463" s="11"/>
      <c r="P1463" s="11"/>
      <c r="Q1463" s="11"/>
      <c r="R1463" s="11"/>
      <c r="S1463" s="11"/>
      <c r="T1463" s="11"/>
      <c r="U1463" s="11"/>
      <c r="V1463" s="11"/>
      <c r="W1463" s="11"/>
      <c r="X1463" s="11"/>
      <c r="Y1463" s="11"/>
      <c r="Z1463" s="11"/>
      <c r="AA1463" s="11"/>
      <c r="AB1463" s="11"/>
      <c r="AC1463" s="11"/>
      <c r="AD1463" s="11"/>
      <c r="AE1463" s="11"/>
      <c r="AF1463" s="11"/>
      <c r="AG1463" s="11"/>
      <c r="AH1463" s="11"/>
    </row>
    <row r="1464" spans="1:34" x14ac:dyDescent="0.25">
      <c r="A1464" s="11"/>
      <c r="B1464" s="11"/>
      <c r="C1464" s="11"/>
      <c r="D1464" s="11"/>
      <c r="E1464" s="11"/>
      <c r="H1464" s="11"/>
      <c r="I1464" s="202"/>
      <c r="J1464" s="11"/>
      <c r="K1464" s="11"/>
      <c r="L1464" s="11"/>
      <c r="M1464" s="11"/>
      <c r="N1464" s="11"/>
      <c r="O1464" s="11"/>
      <c r="P1464" s="11"/>
      <c r="Q1464" s="11"/>
      <c r="R1464" s="11"/>
      <c r="S1464" s="11"/>
      <c r="T1464" s="11"/>
      <c r="U1464" s="11"/>
      <c r="V1464" s="11"/>
      <c r="W1464" s="11"/>
      <c r="X1464" s="11"/>
      <c r="Y1464" s="11"/>
      <c r="Z1464" s="11"/>
      <c r="AA1464" s="11"/>
      <c r="AB1464" s="11"/>
      <c r="AC1464" s="11"/>
      <c r="AD1464" s="11"/>
      <c r="AE1464" s="11"/>
      <c r="AF1464" s="11"/>
      <c r="AG1464" s="11"/>
      <c r="AH1464" s="11"/>
    </row>
    <row r="1465" spans="1:34" x14ac:dyDescent="0.25">
      <c r="A1465" s="11"/>
      <c r="B1465" s="11"/>
      <c r="C1465" s="11"/>
      <c r="D1465" s="11"/>
      <c r="E1465" s="11"/>
      <c r="H1465" s="11"/>
      <c r="I1465" s="202"/>
      <c r="J1465" s="11"/>
      <c r="K1465" s="11"/>
      <c r="L1465" s="11"/>
      <c r="M1465" s="11"/>
      <c r="N1465" s="11"/>
      <c r="O1465" s="11"/>
      <c r="P1465" s="11"/>
      <c r="Q1465" s="11"/>
      <c r="R1465" s="11"/>
      <c r="S1465" s="11"/>
      <c r="T1465" s="11"/>
      <c r="U1465" s="11"/>
      <c r="V1465" s="11"/>
      <c r="W1465" s="11"/>
      <c r="X1465" s="11"/>
      <c r="Y1465" s="11"/>
      <c r="Z1465" s="11"/>
      <c r="AA1465" s="11"/>
      <c r="AB1465" s="11"/>
      <c r="AC1465" s="11"/>
      <c r="AD1465" s="11"/>
      <c r="AE1465" s="11"/>
      <c r="AF1465" s="11"/>
      <c r="AG1465" s="11"/>
      <c r="AH1465" s="11"/>
    </row>
    <row r="1466" spans="1:34" x14ac:dyDescent="0.25">
      <c r="A1466" s="11"/>
      <c r="B1466" s="11"/>
      <c r="C1466" s="11"/>
      <c r="D1466" s="11"/>
      <c r="E1466" s="11"/>
      <c r="H1466" s="11"/>
      <c r="I1466" s="202"/>
      <c r="J1466" s="11"/>
      <c r="K1466" s="11"/>
      <c r="L1466" s="11"/>
      <c r="M1466" s="11"/>
      <c r="N1466" s="11"/>
      <c r="O1466" s="11"/>
      <c r="P1466" s="11"/>
      <c r="Q1466" s="11"/>
      <c r="R1466" s="11"/>
      <c r="S1466" s="11"/>
      <c r="T1466" s="11"/>
      <c r="U1466" s="11"/>
      <c r="V1466" s="11"/>
      <c r="W1466" s="11"/>
      <c r="X1466" s="11"/>
      <c r="Y1466" s="11"/>
      <c r="Z1466" s="11"/>
      <c r="AA1466" s="11"/>
      <c r="AB1466" s="11"/>
      <c r="AC1466" s="11"/>
      <c r="AD1466" s="11"/>
      <c r="AE1466" s="11"/>
      <c r="AF1466" s="11"/>
      <c r="AG1466" s="11"/>
      <c r="AH1466" s="11"/>
    </row>
    <row r="1467" spans="1:34" x14ac:dyDescent="0.25">
      <c r="A1467" s="11"/>
      <c r="B1467" s="11"/>
      <c r="C1467" s="11"/>
      <c r="D1467" s="11"/>
      <c r="E1467" s="11"/>
      <c r="H1467" s="11"/>
      <c r="I1467" s="202"/>
      <c r="J1467" s="11"/>
      <c r="K1467" s="11"/>
      <c r="L1467" s="11"/>
      <c r="M1467" s="11"/>
      <c r="N1467" s="11"/>
      <c r="O1467" s="11"/>
      <c r="P1467" s="11"/>
      <c r="Q1467" s="11"/>
      <c r="R1467" s="11"/>
      <c r="S1467" s="11"/>
      <c r="T1467" s="11"/>
      <c r="U1467" s="11"/>
      <c r="V1467" s="11"/>
      <c r="W1467" s="11"/>
      <c r="X1467" s="11"/>
      <c r="Y1467" s="11"/>
      <c r="Z1467" s="11"/>
      <c r="AA1467" s="11"/>
      <c r="AB1467" s="11"/>
      <c r="AC1467" s="11"/>
      <c r="AD1467" s="11"/>
      <c r="AE1467" s="11"/>
      <c r="AF1467" s="11"/>
      <c r="AG1467" s="11"/>
      <c r="AH1467" s="11"/>
    </row>
    <row r="1468" spans="1:34" x14ac:dyDescent="0.25">
      <c r="A1468" s="11"/>
      <c r="B1468" s="11"/>
      <c r="C1468" s="11"/>
      <c r="D1468" s="11"/>
      <c r="E1468" s="11"/>
      <c r="H1468" s="11"/>
      <c r="I1468" s="202"/>
      <c r="J1468" s="11"/>
      <c r="K1468" s="11"/>
      <c r="L1468" s="11"/>
      <c r="M1468" s="11"/>
      <c r="N1468" s="11"/>
      <c r="O1468" s="11"/>
      <c r="P1468" s="11"/>
      <c r="Q1468" s="11"/>
      <c r="R1468" s="11"/>
      <c r="S1468" s="11"/>
      <c r="T1468" s="11"/>
      <c r="U1468" s="11"/>
      <c r="V1468" s="11"/>
      <c r="W1468" s="11"/>
      <c r="X1468" s="11"/>
      <c r="Y1468" s="11"/>
      <c r="Z1468" s="11"/>
      <c r="AA1468" s="11"/>
      <c r="AB1468" s="11"/>
      <c r="AC1468" s="11"/>
      <c r="AD1468" s="11"/>
      <c r="AE1468" s="11"/>
      <c r="AF1468" s="11"/>
      <c r="AG1468" s="11"/>
      <c r="AH1468" s="11"/>
    </row>
    <row r="1469" spans="1:34" x14ac:dyDescent="0.25">
      <c r="A1469" s="11"/>
      <c r="B1469" s="11"/>
      <c r="C1469" s="11"/>
      <c r="D1469" s="11"/>
      <c r="E1469" s="11"/>
      <c r="H1469" s="11"/>
      <c r="I1469" s="202"/>
      <c r="J1469" s="11"/>
      <c r="K1469" s="11"/>
      <c r="L1469" s="11"/>
      <c r="M1469" s="11"/>
      <c r="N1469" s="11"/>
      <c r="O1469" s="11"/>
      <c r="P1469" s="11"/>
      <c r="Q1469" s="11"/>
      <c r="R1469" s="11"/>
      <c r="S1469" s="11"/>
      <c r="T1469" s="11"/>
      <c r="U1469" s="11"/>
      <c r="V1469" s="11"/>
      <c r="W1469" s="11"/>
      <c r="X1469" s="11"/>
      <c r="Y1469" s="11"/>
      <c r="Z1469" s="11"/>
      <c r="AA1469" s="11"/>
      <c r="AB1469" s="11"/>
      <c r="AC1469" s="11"/>
      <c r="AD1469" s="11"/>
      <c r="AE1469" s="11"/>
      <c r="AF1469" s="11"/>
      <c r="AG1469" s="11"/>
      <c r="AH1469" s="11"/>
    </row>
    <row r="1470" spans="1:34" x14ac:dyDescent="0.25">
      <c r="A1470" s="11"/>
      <c r="B1470" s="11"/>
      <c r="C1470" s="11"/>
      <c r="D1470" s="11"/>
      <c r="E1470" s="11"/>
      <c r="H1470" s="11"/>
      <c r="I1470" s="202"/>
      <c r="J1470" s="11"/>
      <c r="K1470" s="11"/>
      <c r="L1470" s="11"/>
      <c r="M1470" s="11"/>
      <c r="N1470" s="11"/>
      <c r="O1470" s="11"/>
      <c r="P1470" s="11"/>
      <c r="Q1470" s="11"/>
      <c r="R1470" s="11"/>
      <c r="S1470" s="11"/>
      <c r="T1470" s="11"/>
      <c r="U1470" s="11"/>
      <c r="V1470" s="11"/>
      <c r="W1470" s="11"/>
      <c r="X1470" s="11"/>
      <c r="Y1470" s="11"/>
      <c r="Z1470" s="11"/>
      <c r="AA1470" s="11"/>
      <c r="AB1470" s="11"/>
      <c r="AC1470" s="11"/>
      <c r="AD1470" s="11"/>
      <c r="AE1470" s="11"/>
      <c r="AF1470" s="11"/>
      <c r="AG1470" s="11"/>
      <c r="AH1470" s="11"/>
    </row>
    <row r="1471" spans="1:34" x14ac:dyDescent="0.25">
      <c r="A1471" s="11"/>
      <c r="B1471" s="11"/>
      <c r="C1471" s="11"/>
      <c r="D1471" s="11"/>
      <c r="E1471" s="11"/>
      <c r="H1471" s="11"/>
      <c r="I1471" s="202"/>
      <c r="J1471" s="11"/>
      <c r="K1471" s="11"/>
      <c r="L1471" s="11"/>
      <c r="M1471" s="11"/>
      <c r="N1471" s="11"/>
      <c r="O1471" s="11"/>
      <c r="P1471" s="11"/>
      <c r="Q1471" s="11"/>
      <c r="R1471" s="11"/>
      <c r="S1471" s="11"/>
      <c r="T1471" s="11"/>
      <c r="U1471" s="11"/>
      <c r="V1471" s="11"/>
      <c r="W1471" s="11"/>
      <c r="X1471" s="11"/>
      <c r="Y1471" s="11"/>
      <c r="Z1471" s="11"/>
      <c r="AA1471" s="11"/>
      <c r="AB1471" s="11"/>
      <c r="AC1471" s="11"/>
      <c r="AD1471" s="11"/>
      <c r="AE1471" s="11"/>
      <c r="AF1471" s="11"/>
      <c r="AG1471" s="11"/>
      <c r="AH1471" s="11"/>
    </row>
    <row r="1472" spans="1:34" x14ac:dyDescent="0.25">
      <c r="A1472" s="11"/>
      <c r="B1472" s="11"/>
      <c r="C1472" s="11"/>
      <c r="D1472" s="11"/>
      <c r="E1472" s="11"/>
      <c r="H1472" s="11"/>
      <c r="I1472" s="202"/>
      <c r="J1472" s="11"/>
      <c r="K1472" s="11"/>
      <c r="L1472" s="11"/>
      <c r="M1472" s="11"/>
      <c r="N1472" s="11"/>
      <c r="O1472" s="11"/>
      <c r="P1472" s="11"/>
      <c r="Q1472" s="11"/>
      <c r="R1472" s="11"/>
      <c r="S1472" s="11"/>
      <c r="T1472" s="11"/>
      <c r="U1472" s="11"/>
      <c r="V1472" s="11"/>
      <c r="W1472" s="11"/>
      <c r="X1472" s="11"/>
      <c r="Y1472" s="11"/>
      <c r="Z1472" s="11"/>
      <c r="AA1472" s="11"/>
      <c r="AB1472" s="11"/>
      <c r="AC1472" s="11"/>
      <c r="AD1472" s="11"/>
      <c r="AE1472" s="11"/>
      <c r="AF1472" s="11"/>
      <c r="AG1472" s="11"/>
      <c r="AH1472" s="11"/>
    </row>
    <row r="1473" spans="1:34" x14ac:dyDescent="0.25">
      <c r="A1473" s="11"/>
      <c r="B1473" s="11"/>
      <c r="C1473" s="11"/>
      <c r="D1473" s="11"/>
      <c r="E1473" s="11"/>
      <c r="H1473" s="11"/>
      <c r="I1473" s="202"/>
      <c r="J1473" s="11"/>
      <c r="K1473" s="11"/>
      <c r="L1473" s="11"/>
      <c r="M1473" s="11"/>
      <c r="N1473" s="11"/>
      <c r="O1473" s="11"/>
      <c r="P1473" s="11"/>
      <c r="Q1473" s="11"/>
      <c r="R1473" s="11"/>
      <c r="S1473" s="11"/>
      <c r="T1473" s="11"/>
      <c r="U1473" s="11"/>
      <c r="V1473" s="11"/>
      <c r="W1473" s="11"/>
      <c r="X1473" s="11"/>
      <c r="Y1473" s="11"/>
      <c r="Z1473" s="11"/>
      <c r="AA1473" s="11"/>
      <c r="AB1473" s="11"/>
      <c r="AC1473" s="11"/>
      <c r="AD1473" s="11"/>
      <c r="AE1473" s="11"/>
      <c r="AF1473" s="11"/>
      <c r="AG1473" s="11"/>
      <c r="AH1473" s="11"/>
    </row>
    <row r="1474" spans="1:34" x14ac:dyDescent="0.25">
      <c r="A1474" s="11"/>
      <c r="B1474" s="11"/>
      <c r="C1474" s="11"/>
      <c r="D1474" s="11"/>
      <c r="E1474" s="11"/>
      <c r="H1474" s="11"/>
      <c r="I1474" s="202"/>
      <c r="J1474" s="11"/>
      <c r="K1474" s="11"/>
      <c r="L1474" s="11"/>
      <c r="M1474" s="11"/>
      <c r="N1474" s="11"/>
      <c r="O1474" s="11"/>
      <c r="P1474" s="11"/>
      <c r="Q1474" s="11"/>
      <c r="R1474" s="11"/>
      <c r="S1474" s="11"/>
      <c r="T1474" s="11"/>
      <c r="U1474" s="11"/>
      <c r="V1474" s="11"/>
      <c r="W1474" s="11"/>
      <c r="X1474" s="11"/>
      <c r="Y1474" s="11"/>
      <c r="Z1474" s="11"/>
      <c r="AA1474" s="11"/>
      <c r="AB1474" s="11"/>
      <c r="AC1474" s="11"/>
      <c r="AD1474" s="11"/>
      <c r="AE1474" s="11"/>
      <c r="AF1474" s="11"/>
      <c r="AG1474" s="11"/>
      <c r="AH1474" s="11"/>
    </row>
    <row r="1475" spans="1:34" x14ac:dyDescent="0.25">
      <c r="A1475" s="11"/>
      <c r="B1475" s="11"/>
      <c r="C1475" s="11"/>
      <c r="D1475" s="11"/>
      <c r="E1475" s="11"/>
      <c r="H1475" s="11"/>
      <c r="I1475" s="202"/>
      <c r="J1475" s="11"/>
      <c r="K1475" s="11"/>
      <c r="L1475" s="11"/>
      <c r="M1475" s="11"/>
      <c r="N1475" s="11"/>
      <c r="O1475" s="11"/>
      <c r="P1475" s="11"/>
      <c r="Q1475" s="11"/>
      <c r="R1475" s="11"/>
      <c r="S1475" s="11"/>
      <c r="T1475" s="11"/>
      <c r="U1475" s="11"/>
      <c r="V1475" s="11"/>
      <c r="W1475" s="11"/>
      <c r="X1475" s="11"/>
      <c r="Y1475" s="11"/>
      <c r="Z1475" s="11"/>
      <c r="AA1475" s="11"/>
      <c r="AB1475" s="11"/>
      <c r="AC1475" s="11"/>
      <c r="AD1475" s="11"/>
      <c r="AE1475" s="11"/>
      <c r="AF1475" s="11"/>
      <c r="AG1475" s="11"/>
      <c r="AH1475" s="11"/>
    </row>
    <row r="1476" spans="1:34" x14ac:dyDescent="0.25">
      <c r="A1476" s="11"/>
      <c r="B1476" s="11"/>
      <c r="C1476" s="11"/>
      <c r="D1476" s="11"/>
      <c r="E1476" s="11"/>
      <c r="H1476" s="11"/>
      <c r="I1476" s="202"/>
      <c r="J1476" s="11"/>
      <c r="K1476" s="11"/>
      <c r="L1476" s="11"/>
      <c r="M1476" s="11"/>
      <c r="N1476" s="11"/>
      <c r="O1476" s="11"/>
      <c r="P1476" s="11"/>
      <c r="Q1476" s="11"/>
      <c r="R1476" s="11"/>
      <c r="S1476" s="11"/>
      <c r="T1476" s="11"/>
      <c r="U1476" s="11"/>
      <c r="V1476" s="11"/>
      <c r="W1476" s="11"/>
      <c r="X1476" s="11"/>
      <c r="Y1476" s="11"/>
      <c r="Z1476" s="11"/>
      <c r="AA1476" s="11"/>
      <c r="AB1476" s="11"/>
      <c r="AC1476" s="11"/>
      <c r="AD1476" s="11"/>
      <c r="AE1476" s="11"/>
      <c r="AF1476" s="11"/>
      <c r="AG1476" s="11"/>
      <c r="AH1476" s="11"/>
    </row>
    <row r="1477" spans="1:34" x14ac:dyDescent="0.25">
      <c r="A1477" s="11"/>
      <c r="B1477" s="11"/>
      <c r="C1477" s="11"/>
      <c r="D1477" s="11"/>
      <c r="E1477" s="11"/>
      <c r="H1477" s="11"/>
      <c r="I1477" s="202"/>
      <c r="J1477" s="11"/>
      <c r="K1477" s="11"/>
      <c r="L1477" s="11"/>
      <c r="M1477" s="11"/>
      <c r="N1477" s="11"/>
      <c r="O1477" s="11"/>
      <c r="P1477" s="11"/>
      <c r="Q1477" s="11"/>
      <c r="R1477" s="11"/>
      <c r="S1477" s="11"/>
      <c r="T1477" s="11"/>
      <c r="U1477" s="11"/>
      <c r="V1477" s="11"/>
      <c r="W1477" s="11"/>
      <c r="X1477" s="11"/>
      <c r="Y1477" s="11"/>
      <c r="Z1477" s="11"/>
      <c r="AA1477" s="11"/>
      <c r="AB1477" s="11"/>
      <c r="AC1477" s="11"/>
      <c r="AD1477" s="11"/>
      <c r="AE1477" s="11"/>
      <c r="AF1477" s="11"/>
      <c r="AG1477" s="11"/>
      <c r="AH1477" s="11"/>
    </row>
    <row r="1478" spans="1:34" x14ac:dyDescent="0.25">
      <c r="A1478" s="11"/>
      <c r="B1478" s="11"/>
      <c r="C1478" s="11"/>
      <c r="D1478" s="11"/>
      <c r="E1478" s="11"/>
      <c r="H1478" s="11"/>
      <c r="I1478" s="202"/>
      <c r="J1478" s="11"/>
      <c r="K1478" s="11"/>
      <c r="L1478" s="11"/>
      <c r="M1478" s="11"/>
      <c r="N1478" s="11"/>
      <c r="O1478" s="11"/>
      <c r="P1478" s="11"/>
      <c r="Q1478" s="11"/>
      <c r="R1478" s="11"/>
      <c r="S1478" s="11"/>
      <c r="T1478" s="11"/>
      <c r="U1478" s="11"/>
      <c r="V1478" s="11"/>
      <c r="W1478" s="11"/>
      <c r="X1478" s="11"/>
      <c r="Y1478" s="11"/>
      <c r="Z1478" s="11"/>
      <c r="AA1478" s="11"/>
      <c r="AB1478" s="11"/>
      <c r="AC1478" s="11"/>
      <c r="AD1478" s="11"/>
      <c r="AE1478" s="11"/>
      <c r="AF1478" s="11"/>
      <c r="AG1478" s="11"/>
      <c r="AH1478" s="11"/>
    </row>
    <row r="1479" spans="1:34" x14ac:dyDescent="0.25">
      <c r="A1479" s="11"/>
      <c r="B1479" s="11"/>
      <c r="C1479" s="11"/>
      <c r="D1479" s="11"/>
      <c r="E1479" s="11"/>
      <c r="H1479" s="11"/>
      <c r="I1479" s="202"/>
      <c r="J1479" s="11"/>
      <c r="K1479" s="11"/>
      <c r="L1479" s="11"/>
      <c r="M1479" s="11"/>
      <c r="N1479" s="11"/>
      <c r="O1479" s="11"/>
      <c r="P1479" s="11"/>
      <c r="Q1479" s="11"/>
      <c r="R1479" s="11"/>
      <c r="S1479" s="11"/>
      <c r="T1479" s="11"/>
      <c r="U1479" s="11"/>
      <c r="V1479" s="11"/>
      <c r="W1479" s="11"/>
      <c r="X1479" s="11"/>
      <c r="Y1479" s="11"/>
      <c r="Z1479" s="11"/>
      <c r="AA1479" s="11"/>
      <c r="AB1479" s="11"/>
      <c r="AC1479" s="11"/>
      <c r="AD1479" s="11"/>
      <c r="AE1479" s="11"/>
      <c r="AF1479" s="11"/>
      <c r="AG1479" s="11"/>
      <c r="AH1479" s="11"/>
    </row>
    <row r="1480" spans="1:34" x14ac:dyDescent="0.25">
      <c r="A1480" s="11"/>
      <c r="B1480" s="11"/>
      <c r="C1480" s="11"/>
      <c r="D1480" s="11"/>
      <c r="E1480" s="11"/>
      <c r="H1480" s="11"/>
      <c r="I1480" s="202"/>
      <c r="J1480" s="11"/>
      <c r="K1480" s="11"/>
      <c r="L1480" s="11"/>
      <c r="M1480" s="11"/>
      <c r="N1480" s="11"/>
      <c r="O1480" s="11"/>
      <c r="P1480" s="11"/>
      <c r="Q1480" s="11"/>
      <c r="R1480" s="11"/>
      <c r="S1480" s="11"/>
      <c r="T1480" s="11"/>
      <c r="U1480" s="11"/>
      <c r="V1480" s="11"/>
      <c r="W1480" s="11"/>
      <c r="X1480" s="11"/>
      <c r="Y1480" s="11"/>
      <c r="Z1480" s="11"/>
      <c r="AA1480" s="11"/>
      <c r="AB1480" s="11"/>
      <c r="AC1480" s="11"/>
      <c r="AD1480" s="11"/>
      <c r="AE1480" s="11"/>
      <c r="AF1480" s="11"/>
      <c r="AG1480" s="11"/>
      <c r="AH1480" s="11"/>
    </row>
    <row r="1481" spans="1:34" x14ac:dyDescent="0.25">
      <c r="A1481" s="11"/>
      <c r="B1481" s="11"/>
      <c r="C1481" s="11"/>
      <c r="D1481" s="11"/>
      <c r="E1481" s="11"/>
      <c r="H1481" s="11"/>
      <c r="I1481" s="202"/>
      <c r="J1481" s="11"/>
      <c r="K1481" s="11"/>
      <c r="L1481" s="11"/>
      <c r="M1481" s="11"/>
      <c r="N1481" s="11"/>
      <c r="O1481" s="11"/>
      <c r="P1481" s="11"/>
      <c r="Q1481" s="11"/>
      <c r="R1481" s="11"/>
      <c r="S1481" s="11"/>
      <c r="T1481" s="11"/>
      <c r="U1481" s="11"/>
      <c r="V1481" s="11"/>
      <c r="W1481" s="11"/>
      <c r="X1481" s="11"/>
      <c r="Y1481" s="11"/>
      <c r="Z1481" s="11"/>
      <c r="AA1481" s="11"/>
      <c r="AB1481" s="11"/>
      <c r="AC1481" s="11"/>
      <c r="AD1481" s="11"/>
      <c r="AE1481" s="11"/>
      <c r="AF1481" s="11"/>
      <c r="AG1481" s="11"/>
      <c r="AH1481" s="11"/>
    </row>
    <row r="1482" spans="1:34" x14ac:dyDescent="0.25">
      <c r="A1482" s="11"/>
      <c r="B1482" s="11"/>
      <c r="C1482" s="11"/>
      <c r="D1482" s="11"/>
      <c r="E1482" s="11"/>
      <c r="H1482" s="11"/>
      <c r="I1482" s="202"/>
      <c r="J1482" s="11"/>
      <c r="K1482" s="11"/>
      <c r="L1482" s="11"/>
      <c r="M1482" s="11"/>
      <c r="N1482" s="11"/>
      <c r="O1482" s="11"/>
      <c r="P1482" s="11"/>
      <c r="Q1482" s="11"/>
      <c r="R1482" s="11"/>
      <c r="S1482" s="11"/>
      <c r="T1482" s="11"/>
      <c r="U1482" s="11"/>
      <c r="V1482" s="11"/>
      <c r="W1482" s="11"/>
      <c r="X1482" s="11"/>
      <c r="Y1482" s="11"/>
      <c r="Z1482" s="11"/>
      <c r="AA1482" s="11"/>
      <c r="AB1482" s="11"/>
      <c r="AC1482" s="11"/>
      <c r="AD1482" s="11"/>
      <c r="AE1482" s="11"/>
      <c r="AF1482" s="11"/>
      <c r="AG1482" s="11"/>
      <c r="AH1482" s="11"/>
    </row>
    <row r="1483" spans="1:34" x14ac:dyDescent="0.25">
      <c r="A1483" s="11"/>
      <c r="B1483" s="11"/>
      <c r="C1483" s="11"/>
      <c r="D1483" s="11"/>
      <c r="E1483" s="11"/>
      <c r="H1483" s="11"/>
      <c r="I1483" s="202"/>
      <c r="J1483" s="11"/>
      <c r="K1483" s="11"/>
      <c r="L1483" s="11"/>
      <c r="M1483" s="11"/>
      <c r="N1483" s="11"/>
      <c r="O1483" s="11"/>
      <c r="P1483" s="11"/>
      <c r="Q1483" s="11"/>
      <c r="R1483" s="11"/>
      <c r="S1483" s="11"/>
      <c r="T1483" s="11"/>
      <c r="U1483" s="11"/>
      <c r="V1483" s="11"/>
      <c r="W1483" s="11"/>
      <c r="X1483" s="11"/>
      <c r="Y1483" s="11"/>
      <c r="Z1483" s="11"/>
      <c r="AA1483" s="11"/>
      <c r="AB1483" s="11"/>
      <c r="AC1483" s="11"/>
      <c r="AD1483" s="11"/>
      <c r="AE1483" s="11"/>
      <c r="AF1483" s="11"/>
      <c r="AG1483" s="11"/>
      <c r="AH1483" s="11"/>
    </row>
    <row r="1484" spans="1:34" x14ac:dyDescent="0.25">
      <c r="A1484" s="11"/>
      <c r="B1484" s="11"/>
      <c r="C1484" s="11"/>
      <c r="D1484" s="11"/>
      <c r="E1484" s="11"/>
      <c r="H1484" s="11"/>
      <c r="I1484" s="202"/>
      <c r="J1484" s="11"/>
      <c r="K1484" s="11"/>
      <c r="L1484" s="11"/>
      <c r="M1484" s="11"/>
      <c r="N1484" s="11"/>
      <c r="O1484" s="11"/>
      <c r="P1484" s="11"/>
      <c r="Q1484" s="11"/>
      <c r="R1484" s="11"/>
      <c r="S1484" s="11"/>
      <c r="T1484" s="11"/>
      <c r="U1484" s="11"/>
      <c r="V1484" s="11"/>
      <c r="W1484" s="11"/>
      <c r="X1484" s="11"/>
      <c r="Y1484" s="11"/>
      <c r="Z1484" s="11"/>
      <c r="AA1484" s="11"/>
      <c r="AB1484" s="11"/>
      <c r="AC1484" s="11"/>
      <c r="AD1484" s="11"/>
      <c r="AE1484" s="11"/>
      <c r="AF1484" s="11"/>
      <c r="AG1484" s="11"/>
      <c r="AH1484" s="11"/>
    </row>
    <row r="1485" spans="1:34" x14ac:dyDescent="0.25">
      <c r="A1485" s="11"/>
      <c r="B1485" s="11"/>
      <c r="C1485" s="11"/>
      <c r="D1485" s="11"/>
      <c r="E1485" s="11"/>
      <c r="H1485" s="11"/>
      <c r="I1485" s="202"/>
      <c r="J1485" s="11"/>
      <c r="K1485" s="11"/>
      <c r="L1485" s="11"/>
      <c r="M1485" s="11"/>
      <c r="N1485" s="11"/>
      <c r="O1485" s="11"/>
      <c r="P1485" s="11"/>
      <c r="Q1485" s="11"/>
      <c r="R1485" s="11"/>
      <c r="S1485" s="11"/>
      <c r="T1485" s="11"/>
      <c r="U1485" s="11"/>
      <c r="V1485" s="11"/>
      <c r="W1485" s="11"/>
      <c r="X1485" s="11"/>
      <c r="Y1485" s="11"/>
      <c r="Z1485" s="11"/>
      <c r="AA1485" s="11"/>
      <c r="AB1485" s="11"/>
      <c r="AC1485" s="11"/>
      <c r="AD1485" s="11"/>
      <c r="AE1485" s="11"/>
      <c r="AF1485" s="11"/>
      <c r="AG1485" s="11"/>
      <c r="AH1485" s="11"/>
    </row>
    <row r="1486" spans="1:34" x14ac:dyDescent="0.25">
      <c r="A1486" s="11"/>
      <c r="B1486" s="11"/>
      <c r="C1486" s="11"/>
      <c r="D1486" s="11"/>
      <c r="E1486" s="11"/>
      <c r="H1486" s="11"/>
      <c r="I1486" s="202"/>
      <c r="J1486" s="11"/>
      <c r="K1486" s="11"/>
      <c r="L1486" s="11"/>
      <c r="M1486" s="11"/>
      <c r="N1486" s="11"/>
      <c r="O1486" s="11"/>
      <c r="P1486" s="11"/>
      <c r="Q1486" s="11"/>
      <c r="R1486" s="11"/>
      <c r="S1486" s="11"/>
      <c r="T1486" s="11"/>
      <c r="U1486" s="11"/>
      <c r="V1486" s="11"/>
      <c r="W1486" s="11"/>
      <c r="X1486" s="11"/>
      <c r="Y1486" s="11"/>
      <c r="Z1486" s="11"/>
      <c r="AA1486" s="11"/>
      <c r="AB1486" s="11"/>
      <c r="AC1486" s="11"/>
      <c r="AD1486" s="11"/>
      <c r="AE1486" s="11"/>
      <c r="AF1486" s="11"/>
      <c r="AG1486" s="11"/>
      <c r="AH1486" s="11"/>
    </row>
    <row r="1487" spans="1:34" x14ac:dyDescent="0.25">
      <c r="A1487" s="11"/>
      <c r="B1487" s="11"/>
      <c r="C1487" s="11"/>
      <c r="D1487" s="11"/>
      <c r="E1487" s="11"/>
      <c r="H1487" s="11"/>
      <c r="I1487" s="202"/>
      <c r="J1487" s="11"/>
      <c r="K1487" s="11"/>
      <c r="L1487" s="11"/>
      <c r="M1487" s="11"/>
      <c r="N1487" s="11"/>
      <c r="O1487" s="11"/>
      <c r="P1487" s="11"/>
      <c r="Q1487" s="11"/>
      <c r="R1487" s="11"/>
      <c r="S1487" s="11"/>
      <c r="T1487" s="11"/>
      <c r="U1487" s="11"/>
      <c r="V1487" s="11"/>
      <c r="W1487" s="11"/>
      <c r="X1487" s="11"/>
      <c r="Y1487" s="11"/>
      <c r="Z1487" s="11"/>
      <c r="AA1487" s="11"/>
      <c r="AB1487" s="11"/>
      <c r="AC1487" s="11"/>
      <c r="AD1487" s="11"/>
      <c r="AE1487" s="11"/>
      <c r="AF1487" s="11"/>
      <c r="AG1487" s="11"/>
      <c r="AH1487" s="11"/>
    </row>
    <row r="1488" spans="1:34" x14ac:dyDescent="0.25">
      <c r="A1488" s="11"/>
      <c r="B1488" s="11"/>
      <c r="C1488" s="11"/>
      <c r="D1488" s="11"/>
      <c r="E1488" s="11"/>
      <c r="H1488" s="11"/>
      <c r="I1488" s="202"/>
      <c r="J1488" s="11"/>
      <c r="K1488" s="11"/>
      <c r="L1488" s="11"/>
      <c r="M1488" s="11"/>
      <c r="N1488" s="11"/>
      <c r="O1488" s="11"/>
      <c r="P1488" s="11"/>
      <c r="Q1488" s="11"/>
      <c r="R1488" s="11"/>
      <c r="S1488" s="11"/>
      <c r="T1488" s="11"/>
      <c r="U1488" s="11"/>
      <c r="V1488" s="11"/>
      <c r="W1488" s="11"/>
      <c r="X1488" s="11"/>
      <c r="Y1488" s="11"/>
      <c r="Z1488" s="11"/>
      <c r="AA1488" s="11"/>
      <c r="AB1488" s="11"/>
      <c r="AC1488" s="11"/>
      <c r="AD1488" s="11"/>
      <c r="AE1488" s="11"/>
      <c r="AF1488" s="11"/>
      <c r="AG1488" s="11"/>
      <c r="AH1488" s="11"/>
    </row>
    <row r="1489" spans="1:34" x14ac:dyDescent="0.25">
      <c r="A1489" s="11"/>
      <c r="B1489" s="11"/>
      <c r="C1489" s="11"/>
      <c r="D1489" s="11"/>
      <c r="E1489" s="11"/>
      <c r="H1489" s="11"/>
      <c r="I1489" s="202"/>
      <c r="J1489" s="11"/>
      <c r="K1489" s="11"/>
      <c r="L1489" s="11"/>
      <c r="M1489" s="11"/>
      <c r="N1489" s="11"/>
      <c r="O1489" s="11"/>
      <c r="P1489" s="11"/>
      <c r="Q1489" s="11"/>
      <c r="R1489" s="11"/>
      <c r="S1489" s="11"/>
      <c r="T1489" s="11"/>
      <c r="U1489" s="11"/>
      <c r="V1489" s="11"/>
      <c r="W1489" s="11"/>
      <c r="X1489" s="11"/>
      <c r="Y1489" s="11"/>
      <c r="Z1489" s="11"/>
      <c r="AA1489" s="11"/>
      <c r="AB1489" s="11"/>
      <c r="AC1489" s="11"/>
      <c r="AD1489" s="11"/>
      <c r="AE1489" s="11"/>
      <c r="AF1489" s="11"/>
      <c r="AG1489" s="11"/>
      <c r="AH1489" s="11"/>
    </row>
    <row r="1490" spans="1:34" x14ac:dyDescent="0.25">
      <c r="A1490" s="11"/>
      <c r="B1490" s="11"/>
      <c r="C1490" s="11"/>
      <c r="D1490" s="11"/>
      <c r="E1490" s="11"/>
      <c r="H1490" s="11"/>
      <c r="I1490" s="202"/>
      <c r="J1490" s="11"/>
      <c r="K1490" s="11"/>
      <c r="L1490" s="11"/>
      <c r="M1490" s="11"/>
      <c r="N1490" s="11"/>
      <c r="O1490" s="11"/>
      <c r="P1490" s="11"/>
      <c r="Q1490" s="11"/>
      <c r="R1490" s="11"/>
      <c r="S1490" s="11"/>
      <c r="T1490" s="11"/>
      <c r="U1490" s="11"/>
      <c r="V1490" s="11"/>
      <c r="W1490" s="11"/>
      <c r="X1490" s="11"/>
      <c r="Y1490" s="11"/>
      <c r="Z1490" s="11"/>
      <c r="AA1490" s="11"/>
      <c r="AB1490" s="11"/>
      <c r="AC1490" s="11"/>
      <c r="AD1490" s="11"/>
      <c r="AE1490" s="11"/>
      <c r="AF1490" s="11"/>
      <c r="AG1490" s="11"/>
      <c r="AH1490" s="11"/>
    </row>
    <row r="1491" spans="1:34" x14ac:dyDescent="0.25">
      <c r="A1491" s="11"/>
      <c r="B1491" s="11"/>
      <c r="C1491" s="11"/>
      <c r="D1491" s="11"/>
      <c r="E1491" s="11"/>
      <c r="H1491" s="11"/>
      <c r="I1491" s="202"/>
      <c r="J1491" s="11"/>
      <c r="K1491" s="11"/>
      <c r="L1491" s="11"/>
      <c r="M1491" s="11"/>
      <c r="N1491" s="11"/>
      <c r="O1491" s="11"/>
      <c r="P1491" s="11"/>
      <c r="Q1491" s="11"/>
      <c r="R1491" s="11"/>
      <c r="S1491" s="11"/>
      <c r="T1491" s="11"/>
      <c r="U1491" s="11"/>
      <c r="V1491" s="11"/>
      <c r="W1491" s="11"/>
      <c r="X1491" s="11"/>
      <c r="Y1491" s="11"/>
      <c r="Z1491" s="11"/>
      <c r="AA1491" s="11"/>
      <c r="AB1491" s="11"/>
      <c r="AC1491" s="11"/>
      <c r="AD1491" s="11"/>
      <c r="AE1491" s="11"/>
      <c r="AF1491" s="11"/>
      <c r="AG1491" s="11"/>
      <c r="AH1491" s="11"/>
    </row>
    <row r="1492" spans="1:34" x14ac:dyDescent="0.25">
      <c r="A1492" s="11"/>
      <c r="B1492" s="11"/>
      <c r="C1492" s="11"/>
      <c r="D1492" s="11"/>
      <c r="E1492" s="11"/>
      <c r="H1492" s="11"/>
      <c r="I1492" s="202"/>
      <c r="J1492" s="11"/>
      <c r="K1492" s="11"/>
      <c r="L1492" s="11"/>
      <c r="M1492" s="11"/>
      <c r="N1492" s="11"/>
      <c r="O1492" s="11"/>
      <c r="P1492" s="11"/>
      <c r="Q1492" s="11"/>
      <c r="R1492" s="11"/>
      <c r="S1492" s="11"/>
      <c r="T1492" s="11"/>
      <c r="U1492" s="11"/>
      <c r="V1492" s="11"/>
      <c r="W1492" s="11"/>
      <c r="X1492" s="11"/>
      <c r="Y1492" s="11"/>
      <c r="Z1492" s="11"/>
      <c r="AA1492" s="11"/>
      <c r="AB1492" s="11"/>
      <c r="AC1492" s="11"/>
      <c r="AD1492" s="11"/>
      <c r="AE1492" s="11"/>
      <c r="AF1492" s="11"/>
      <c r="AG1492" s="11"/>
      <c r="AH1492" s="11"/>
    </row>
    <row r="1493" spans="1:34" x14ac:dyDescent="0.25">
      <c r="A1493" s="11"/>
      <c r="B1493" s="11"/>
      <c r="C1493" s="11"/>
      <c r="D1493" s="11"/>
      <c r="E1493" s="11"/>
      <c r="H1493" s="11"/>
      <c r="I1493" s="202"/>
      <c r="J1493" s="11"/>
      <c r="K1493" s="11"/>
      <c r="L1493" s="11"/>
      <c r="M1493" s="11"/>
      <c r="N1493" s="11"/>
      <c r="O1493" s="11"/>
      <c r="P1493" s="11"/>
      <c r="Q1493" s="11"/>
      <c r="R1493" s="11"/>
      <c r="S1493" s="11"/>
      <c r="T1493" s="11"/>
      <c r="U1493" s="11"/>
      <c r="V1493" s="11"/>
      <c r="W1493" s="11"/>
      <c r="X1493" s="11"/>
      <c r="Y1493" s="11"/>
      <c r="Z1493" s="11"/>
      <c r="AA1493" s="11"/>
      <c r="AB1493" s="11"/>
      <c r="AC1493" s="11"/>
      <c r="AD1493" s="11"/>
      <c r="AE1493" s="11"/>
      <c r="AF1493" s="11"/>
      <c r="AG1493" s="11"/>
      <c r="AH1493" s="11"/>
    </row>
    <row r="1494" spans="1:34" x14ac:dyDescent="0.25">
      <c r="A1494" s="11"/>
      <c r="B1494" s="11"/>
      <c r="C1494" s="11"/>
      <c r="D1494" s="11"/>
      <c r="E1494" s="11"/>
      <c r="H1494" s="11"/>
      <c r="I1494" s="202"/>
      <c r="J1494" s="11"/>
      <c r="K1494" s="11"/>
      <c r="L1494" s="11"/>
      <c r="M1494" s="11"/>
      <c r="N1494" s="11"/>
      <c r="O1494" s="11"/>
      <c r="P1494" s="11"/>
      <c r="Q1494" s="11"/>
      <c r="R1494" s="11"/>
      <c r="S1494" s="11"/>
      <c r="T1494" s="11"/>
      <c r="U1494" s="11"/>
      <c r="V1494" s="11"/>
      <c r="W1494" s="11"/>
      <c r="X1494" s="11"/>
      <c r="Y1494" s="11"/>
      <c r="Z1494" s="11"/>
      <c r="AA1494" s="11"/>
      <c r="AB1494" s="11"/>
      <c r="AC1494" s="11"/>
      <c r="AD1494" s="11"/>
      <c r="AE1494" s="11"/>
      <c r="AF1494" s="11"/>
      <c r="AG1494" s="11"/>
      <c r="AH1494" s="11"/>
    </row>
    <row r="1495" spans="1:34" x14ac:dyDescent="0.25">
      <c r="A1495" s="11"/>
      <c r="B1495" s="11"/>
      <c r="C1495" s="11"/>
      <c r="D1495" s="11"/>
      <c r="E1495" s="11"/>
      <c r="H1495" s="11"/>
      <c r="I1495" s="202"/>
      <c r="J1495" s="11"/>
      <c r="K1495" s="11"/>
      <c r="L1495" s="11"/>
      <c r="M1495" s="11"/>
      <c r="N1495" s="11"/>
      <c r="O1495" s="11"/>
      <c r="P1495" s="11"/>
      <c r="Q1495" s="11"/>
      <c r="R1495" s="11"/>
      <c r="S1495" s="11"/>
      <c r="T1495" s="11"/>
      <c r="U1495" s="11"/>
      <c r="V1495" s="11"/>
      <c r="W1495" s="11"/>
      <c r="X1495" s="11"/>
      <c r="Y1495" s="11"/>
      <c r="Z1495" s="11"/>
      <c r="AA1495" s="11"/>
      <c r="AB1495" s="11"/>
      <c r="AC1495" s="11"/>
      <c r="AD1495" s="11"/>
      <c r="AE1495" s="11"/>
      <c r="AF1495" s="11"/>
      <c r="AG1495" s="11"/>
      <c r="AH1495" s="11"/>
    </row>
    <row r="1496" spans="1:34" x14ac:dyDescent="0.25">
      <c r="A1496" s="11"/>
      <c r="B1496" s="11"/>
      <c r="C1496" s="11"/>
      <c r="D1496" s="11"/>
      <c r="E1496" s="11"/>
      <c r="H1496" s="11"/>
      <c r="I1496" s="202"/>
      <c r="J1496" s="11"/>
      <c r="K1496" s="11"/>
      <c r="L1496" s="11"/>
      <c r="M1496" s="11"/>
      <c r="N1496" s="11"/>
      <c r="O1496" s="11"/>
      <c r="P1496" s="11"/>
      <c r="Q1496" s="11"/>
      <c r="R1496" s="11"/>
      <c r="S1496" s="11"/>
      <c r="T1496" s="11"/>
      <c r="U1496" s="11"/>
      <c r="V1496" s="11"/>
      <c r="W1496" s="11"/>
      <c r="X1496" s="11"/>
      <c r="Y1496" s="11"/>
      <c r="Z1496" s="11"/>
      <c r="AA1496" s="11"/>
      <c r="AB1496" s="11"/>
      <c r="AC1496" s="11"/>
      <c r="AD1496" s="11"/>
      <c r="AE1496" s="11"/>
      <c r="AF1496" s="11"/>
      <c r="AG1496" s="11"/>
      <c r="AH1496" s="11"/>
    </row>
    <row r="1497" spans="1:34" x14ac:dyDescent="0.25">
      <c r="A1497" s="11"/>
      <c r="B1497" s="11"/>
      <c r="C1497" s="11"/>
      <c r="D1497" s="11"/>
      <c r="E1497" s="11"/>
      <c r="H1497" s="11"/>
      <c r="I1497" s="202"/>
      <c r="J1497" s="11"/>
      <c r="K1497" s="11"/>
      <c r="L1497" s="11"/>
      <c r="M1497" s="11"/>
      <c r="N1497" s="11"/>
      <c r="O1497" s="11"/>
      <c r="P1497" s="11"/>
      <c r="Q1497" s="11"/>
      <c r="R1497" s="11"/>
      <c r="S1497" s="11"/>
      <c r="T1497" s="11"/>
      <c r="U1497" s="11"/>
      <c r="V1497" s="11"/>
      <c r="W1497" s="11"/>
      <c r="X1497" s="11"/>
      <c r="Y1497" s="11"/>
      <c r="Z1497" s="11"/>
      <c r="AA1497" s="11"/>
      <c r="AB1497" s="11"/>
      <c r="AC1497" s="11"/>
      <c r="AD1497" s="11"/>
      <c r="AE1497" s="11"/>
      <c r="AF1497" s="11"/>
      <c r="AG1497" s="11"/>
      <c r="AH1497" s="11"/>
    </row>
    <row r="1498" spans="1:34" x14ac:dyDescent="0.25">
      <c r="A1498" s="11"/>
      <c r="B1498" s="11"/>
      <c r="C1498" s="11"/>
      <c r="D1498" s="11"/>
      <c r="E1498" s="11"/>
      <c r="H1498" s="11"/>
      <c r="I1498" s="202"/>
      <c r="J1498" s="11"/>
      <c r="K1498" s="11"/>
      <c r="L1498" s="11"/>
      <c r="M1498" s="11"/>
      <c r="N1498" s="11"/>
      <c r="O1498" s="11"/>
      <c r="P1498" s="11"/>
      <c r="Q1498" s="11"/>
      <c r="R1498" s="11"/>
      <c r="S1498" s="11"/>
      <c r="T1498" s="11"/>
      <c r="U1498" s="11"/>
      <c r="V1498" s="11"/>
      <c r="W1498" s="11"/>
      <c r="X1498" s="11"/>
      <c r="Y1498" s="11"/>
      <c r="Z1498" s="11"/>
      <c r="AA1498" s="11"/>
      <c r="AB1498" s="11"/>
      <c r="AC1498" s="11"/>
      <c r="AD1498" s="11"/>
      <c r="AE1498" s="11"/>
      <c r="AF1498" s="11"/>
      <c r="AG1498" s="11"/>
      <c r="AH1498" s="11"/>
    </row>
    <row r="1499" spans="1:34" x14ac:dyDescent="0.25">
      <c r="A1499" s="11"/>
      <c r="B1499" s="11"/>
      <c r="C1499" s="11"/>
      <c r="D1499" s="11"/>
      <c r="E1499" s="11"/>
      <c r="H1499" s="11"/>
      <c r="I1499" s="202"/>
      <c r="J1499" s="11"/>
      <c r="K1499" s="11"/>
      <c r="L1499" s="11"/>
      <c r="M1499" s="11"/>
      <c r="N1499" s="11"/>
      <c r="O1499" s="11"/>
      <c r="P1499" s="11"/>
      <c r="Q1499" s="11"/>
      <c r="R1499" s="11"/>
      <c r="S1499" s="11"/>
      <c r="T1499" s="11"/>
      <c r="U1499" s="11"/>
      <c r="V1499" s="11"/>
      <c r="W1499" s="11"/>
      <c r="X1499" s="11"/>
      <c r="Y1499" s="11"/>
      <c r="Z1499" s="11"/>
      <c r="AA1499" s="11"/>
      <c r="AB1499" s="11"/>
      <c r="AC1499" s="11"/>
      <c r="AD1499" s="11"/>
      <c r="AE1499" s="11"/>
      <c r="AF1499" s="11"/>
      <c r="AG1499" s="11"/>
      <c r="AH1499" s="11"/>
    </row>
    <row r="1500" spans="1:34" x14ac:dyDescent="0.25">
      <c r="A1500" s="11"/>
      <c r="B1500" s="11"/>
      <c r="C1500" s="11"/>
      <c r="D1500" s="11"/>
      <c r="E1500" s="11"/>
      <c r="H1500" s="11"/>
      <c r="I1500" s="202"/>
      <c r="J1500" s="11"/>
      <c r="K1500" s="11"/>
      <c r="L1500" s="11"/>
      <c r="M1500" s="11"/>
      <c r="N1500" s="11"/>
      <c r="O1500" s="11"/>
      <c r="P1500" s="11"/>
      <c r="Q1500" s="11"/>
      <c r="R1500" s="11"/>
      <c r="S1500" s="11"/>
      <c r="T1500" s="11"/>
      <c r="U1500" s="11"/>
      <c r="V1500" s="11"/>
      <c r="W1500" s="11"/>
      <c r="X1500" s="11"/>
      <c r="Y1500" s="11"/>
      <c r="Z1500" s="11"/>
      <c r="AA1500" s="11"/>
      <c r="AB1500" s="11"/>
      <c r="AC1500" s="11"/>
      <c r="AD1500" s="11"/>
      <c r="AE1500" s="11"/>
      <c r="AF1500" s="11"/>
      <c r="AG1500" s="11"/>
      <c r="AH1500" s="11"/>
    </row>
    <row r="1501" spans="1:34" x14ac:dyDescent="0.25">
      <c r="A1501" s="11"/>
      <c r="B1501" s="11"/>
      <c r="C1501" s="11"/>
      <c r="D1501" s="11"/>
      <c r="E1501" s="11"/>
      <c r="H1501" s="11"/>
      <c r="I1501" s="202"/>
      <c r="J1501" s="11"/>
      <c r="K1501" s="11"/>
      <c r="L1501" s="11"/>
      <c r="M1501" s="11"/>
      <c r="N1501" s="11"/>
      <c r="O1501" s="11"/>
      <c r="P1501" s="11"/>
      <c r="Q1501" s="11"/>
      <c r="R1501" s="11"/>
      <c r="S1501" s="11"/>
      <c r="T1501" s="11"/>
      <c r="U1501" s="11"/>
      <c r="V1501" s="11"/>
      <c r="W1501" s="11"/>
      <c r="X1501" s="11"/>
      <c r="Y1501" s="11"/>
      <c r="Z1501" s="11"/>
      <c r="AA1501" s="11"/>
      <c r="AB1501" s="11"/>
      <c r="AC1501" s="11"/>
      <c r="AD1501" s="11"/>
      <c r="AE1501" s="11"/>
      <c r="AF1501" s="11"/>
      <c r="AG1501" s="11"/>
      <c r="AH1501" s="11"/>
    </row>
    <row r="1502" spans="1:34" x14ac:dyDescent="0.25">
      <c r="A1502" s="11"/>
      <c r="B1502" s="11"/>
      <c r="C1502" s="11"/>
      <c r="D1502" s="11"/>
      <c r="E1502" s="11"/>
      <c r="H1502" s="11"/>
      <c r="I1502" s="202"/>
      <c r="J1502" s="11"/>
      <c r="K1502" s="11"/>
      <c r="L1502" s="11"/>
      <c r="M1502" s="11"/>
      <c r="N1502" s="11"/>
      <c r="O1502" s="11"/>
      <c r="P1502" s="11"/>
      <c r="Q1502" s="11"/>
      <c r="R1502" s="11"/>
      <c r="S1502" s="11"/>
      <c r="T1502" s="11"/>
      <c r="U1502" s="11"/>
      <c r="V1502" s="11"/>
      <c r="W1502" s="11"/>
      <c r="X1502" s="11"/>
      <c r="Y1502" s="11"/>
      <c r="Z1502" s="11"/>
      <c r="AA1502" s="11"/>
      <c r="AB1502" s="11"/>
      <c r="AC1502" s="11"/>
      <c r="AD1502" s="11"/>
      <c r="AE1502" s="11"/>
      <c r="AF1502" s="11"/>
      <c r="AG1502" s="11"/>
      <c r="AH1502" s="11"/>
    </row>
    <row r="1503" spans="1:34" x14ac:dyDescent="0.25">
      <c r="A1503" s="11"/>
      <c r="B1503" s="11"/>
      <c r="C1503" s="11"/>
      <c r="D1503" s="11"/>
      <c r="E1503" s="11"/>
      <c r="H1503" s="11"/>
      <c r="I1503" s="202"/>
      <c r="J1503" s="11"/>
      <c r="K1503" s="11"/>
      <c r="L1503" s="11"/>
      <c r="M1503" s="11"/>
      <c r="N1503" s="11"/>
      <c r="O1503" s="11"/>
      <c r="P1503" s="11"/>
      <c r="Q1503" s="11"/>
      <c r="R1503" s="11"/>
      <c r="S1503" s="11"/>
      <c r="T1503" s="11"/>
      <c r="U1503" s="11"/>
      <c r="V1503" s="11"/>
      <c r="W1503" s="11"/>
      <c r="X1503" s="11"/>
      <c r="Y1503" s="11"/>
      <c r="Z1503" s="11"/>
      <c r="AA1503" s="11"/>
      <c r="AB1503" s="11"/>
      <c r="AC1503" s="11"/>
      <c r="AD1503" s="11"/>
      <c r="AE1503" s="11"/>
      <c r="AF1503" s="11"/>
      <c r="AG1503" s="11"/>
      <c r="AH1503" s="11"/>
    </row>
    <row r="1504" spans="1:34" x14ac:dyDescent="0.25">
      <c r="A1504" s="11"/>
      <c r="B1504" s="11"/>
      <c r="C1504" s="11"/>
      <c r="D1504" s="11"/>
      <c r="E1504" s="11"/>
      <c r="H1504" s="11"/>
      <c r="I1504" s="202"/>
      <c r="J1504" s="11"/>
      <c r="K1504" s="11"/>
      <c r="L1504" s="11"/>
      <c r="M1504" s="11"/>
      <c r="N1504" s="11"/>
      <c r="O1504" s="11"/>
      <c r="P1504" s="11"/>
      <c r="Q1504" s="11"/>
      <c r="R1504" s="11"/>
      <c r="S1504" s="11"/>
      <c r="T1504" s="11"/>
      <c r="U1504" s="11"/>
      <c r="V1504" s="11"/>
      <c r="W1504" s="11"/>
      <c r="X1504" s="11"/>
      <c r="Y1504" s="11"/>
      <c r="Z1504" s="11"/>
      <c r="AA1504" s="11"/>
      <c r="AB1504" s="11"/>
      <c r="AC1504" s="11"/>
      <c r="AD1504" s="11"/>
      <c r="AE1504" s="11"/>
      <c r="AF1504" s="11"/>
      <c r="AG1504" s="11"/>
      <c r="AH1504" s="11"/>
    </row>
    <row r="1505" spans="1:34" x14ac:dyDescent="0.25">
      <c r="A1505" s="11"/>
      <c r="B1505" s="11"/>
      <c r="C1505" s="11"/>
      <c r="D1505" s="11"/>
      <c r="E1505" s="11"/>
      <c r="H1505" s="11"/>
      <c r="I1505" s="202"/>
      <c r="J1505" s="11"/>
      <c r="K1505" s="11"/>
      <c r="L1505" s="11"/>
      <c r="M1505" s="11"/>
      <c r="N1505" s="11"/>
      <c r="O1505" s="11"/>
      <c r="P1505" s="11"/>
      <c r="Q1505" s="11"/>
      <c r="R1505" s="11"/>
      <c r="S1505" s="11"/>
      <c r="T1505" s="11"/>
      <c r="U1505" s="11"/>
      <c r="V1505" s="11"/>
      <c r="W1505" s="11"/>
      <c r="X1505" s="11"/>
      <c r="Y1505" s="11"/>
      <c r="Z1505" s="11"/>
      <c r="AA1505" s="11"/>
      <c r="AB1505" s="11"/>
      <c r="AC1505" s="11"/>
      <c r="AD1505" s="11"/>
      <c r="AE1505" s="11"/>
      <c r="AF1505" s="11"/>
      <c r="AG1505" s="11"/>
      <c r="AH1505" s="11"/>
    </row>
    <row r="1506" spans="1:34" x14ac:dyDescent="0.25">
      <c r="A1506" s="11"/>
      <c r="B1506" s="11"/>
      <c r="C1506" s="11"/>
      <c r="D1506" s="11"/>
      <c r="E1506" s="11"/>
      <c r="H1506" s="11"/>
      <c r="I1506" s="202"/>
      <c r="J1506" s="11"/>
      <c r="K1506" s="11"/>
      <c r="L1506" s="11"/>
      <c r="M1506" s="11"/>
      <c r="N1506" s="11"/>
      <c r="O1506" s="11"/>
      <c r="P1506" s="11"/>
      <c r="Q1506" s="11"/>
      <c r="R1506" s="11"/>
      <c r="S1506" s="11"/>
      <c r="T1506" s="11"/>
      <c r="U1506" s="11"/>
      <c r="V1506" s="11"/>
      <c r="W1506" s="11"/>
      <c r="X1506" s="11"/>
      <c r="Y1506" s="11"/>
      <c r="Z1506" s="11"/>
      <c r="AA1506" s="11"/>
      <c r="AB1506" s="11"/>
      <c r="AC1506" s="11"/>
      <c r="AD1506" s="11"/>
      <c r="AE1506" s="11"/>
      <c r="AF1506" s="11"/>
      <c r="AG1506" s="11"/>
      <c r="AH1506" s="11"/>
    </row>
    <row r="1507" spans="1:34" x14ac:dyDescent="0.25">
      <c r="A1507" s="11"/>
      <c r="B1507" s="11"/>
      <c r="C1507" s="11"/>
      <c r="D1507" s="11"/>
      <c r="E1507" s="11"/>
      <c r="H1507" s="11"/>
      <c r="I1507" s="202"/>
      <c r="J1507" s="11"/>
      <c r="K1507" s="11"/>
      <c r="L1507" s="11"/>
      <c r="M1507" s="11"/>
      <c r="N1507" s="11"/>
      <c r="O1507" s="11"/>
      <c r="P1507" s="11"/>
      <c r="Q1507" s="11"/>
      <c r="R1507" s="11"/>
      <c r="S1507" s="11"/>
      <c r="T1507" s="11"/>
      <c r="U1507" s="11"/>
      <c r="V1507" s="11"/>
      <c r="W1507" s="11"/>
      <c r="X1507" s="11"/>
      <c r="Y1507" s="11"/>
      <c r="Z1507" s="11"/>
      <c r="AA1507" s="11"/>
      <c r="AB1507" s="11"/>
      <c r="AC1507" s="11"/>
      <c r="AD1507" s="11"/>
      <c r="AE1507" s="11"/>
      <c r="AF1507" s="11"/>
      <c r="AG1507" s="11"/>
      <c r="AH1507" s="11"/>
    </row>
    <row r="1508" spans="1:34" x14ac:dyDescent="0.25">
      <c r="A1508" s="11"/>
      <c r="B1508" s="11"/>
      <c r="C1508" s="11"/>
      <c r="D1508" s="11"/>
      <c r="E1508" s="11"/>
      <c r="H1508" s="11"/>
      <c r="I1508" s="202"/>
      <c r="J1508" s="11"/>
      <c r="K1508" s="11"/>
      <c r="L1508" s="11"/>
      <c r="M1508" s="11"/>
      <c r="N1508" s="11"/>
      <c r="O1508" s="11"/>
      <c r="P1508" s="11"/>
      <c r="Q1508" s="11"/>
      <c r="R1508" s="11"/>
      <c r="S1508" s="11"/>
      <c r="T1508" s="11"/>
      <c r="U1508" s="11"/>
      <c r="V1508" s="11"/>
      <c r="W1508" s="11"/>
      <c r="X1508" s="11"/>
      <c r="Y1508" s="11"/>
      <c r="Z1508" s="11"/>
      <c r="AA1508" s="11"/>
      <c r="AB1508" s="11"/>
      <c r="AC1508" s="11"/>
      <c r="AD1508" s="11"/>
      <c r="AE1508" s="11"/>
      <c r="AF1508" s="11"/>
      <c r="AG1508" s="11"/>
      <c r="AH1508" s="11"/>
    </row>
    <row r="1509" spans="1:34" x14ac:dyDescent="0.25">
      <c r="A1509" s="11"/>
      <c r="B1509" s="11"/>
      <c r="C1509" s="11"/>
      <c r="D1509" s="11"/>
      <c r="E1509" s="11"/>
      <c r="H1509" s="11"/>
      <c r="I1509" s="202"/>
      <c r="J1509" s="11"/>
      <c r="K1509" s="11"/>
      <c r="L1509" s="11"/>
      <c r="M1509" s="11"/>
      <c r="N1509" s="11"/>
      <c r="O1509" s="11"/>
      <c r="P1509" s="11"/>
      <c r="Q1509" s="11"/>
      <c r="R1509" s="11"/>
      <c r="S1509" s="11"/>
      <c r="T1509" s="11"/>
      <c r="U1509" s="11"/>
      <c r="V1509" s="11"/>
      <c r="W1509" s="11"/>
      <c r="X1509" s="11"/>
      <c r="Y1509" s="11"/>
      <c r="Z1509" s="11"/>
      <c r="AA1509" s="11"/>
      <c r="AB1509" s="11"/>
      <c r="AC1509" s="11"/>
      <c r="AD1509" s="11"/>
      <c r="AE1509" s="11"/>
      <c r="AF1509" s="11"/>
      <c r="AG1509" s="11"/>
      <c r="AH1509" s="11"/>
    </row>
    <row r="1510" spans="1:34" x14ac:dyDescent="0.25">
      <c r="A1510" s="11"/>
      <c r="B1510" s="11"/>
      <c r="C1510" s="11"/>
      <c r="D1510" s="11"/>
      <c r="E1510" s="11"/>
      <c r="H1510" s="11"/>
      <c r="I1510" s="202"/>
      <c r="J1510" s="11"/>
      <c r="K1510" s="11"/>
      <c r="L1510" s="11"/>
      <c r="M1510" s="11"/>
      <c r="N1510" s="11"/>
      <c r="O1510" s="11"/>
      <c r="P1510" s="11"/>
      <c r="Q1510" s="11"/>
      <c r="R1510" s="11"/>
      <c r="S1510" s="11"/>
      <c r="T1510" s="11"/>
      <c r="U1510" s="11"/>
      <c r="V1510" s="11"/>
      <c r="W1510" s="11"/>
      <c r="X1510" s="11"/>
      <c r="Y1510" s="11"/>
      <c r="Z1510" s="11"/>
      <c r="AA1510" s="11"/>
      <c r="AB1510" s="11"/>
      <c r="AC1510" s="11"/>
      <c r="AD1510" s="11"/>
      <c r="AE1510" s="11"/>
      <c r="AF1510" s="11"/>
      <c r="AG1510" s="11"/>
      <c r="AH1510" s="11"/>
    </row>
    <row r="1511" spans="1:34" x14ac:dyDescent="0.25">
      <c r="A1511" s="11"/>
      <c r="B1511" s="11"/>
      <c r="C1511" s="11"/>
      <c r="D1511" s="11"/>
      <c r="E1511" s="11"/>
      <c r="H1511" s="11"/>
      <c r="I1511" s="202"/>
      <c r="J1511" s="11"/>
      <c r="K1511" s="11"/>
      <c r="L1511" s="11"/>
      <c r="M1511" s="11"/>
      <c r="N1511" s="11"/>
      <c r="O1511" s="11"/>
      <c r="P1511" s="11"/>
      <c r="Q1511" s="11"/>
      <c r="R1511" s="11"/>
      <c r="S1511" s="11"/>
      <c r="T1511" s="11"/>
      <c r="U1511" s="11"/>
      <c r="V1511" s="11"/>
      <c r="W1511" s="11"/>
      <c r="X1511" s="11"/>
      <c r="Y1511" s="11"/>
      <c r="Z1511" s="11"/>
      <c r="AA1511" s="11"/>
      <c r="AB1511" s="11"/>
      <c r="AC1511" s="11"/>
      <c r="AD1511" s="11"/>
      <c r="AE1511" s="11"/>
      <c r="AF1511" s="11"/>
      <c r="AG1511" s="11"/>
      <c r="AH1511" s="11"/>
    </row>
    <row r="1512" spans="1:34" x14ac:dyDescent="0.25">
      <c r="A1512" s="11"/>
      <c r="B1512" s="11"/>
      <c r="C1512" s="11"/>
      <c r="D1512" s="11"/>
      <c r="E1512" s="11"/>
      <c r="H1512" s="11"/>
      <c r="I1512" s="202"/>
      <c r="J1512" s="11"/>
      <c r="K1512" s="11"/>
      <c r="L1512" s="11"/>
      <c r="M1512" s="11"/>
      <c r="N1512" s="11"/>
      <c r="O1512" s="11"/>
      <c r="P1512" s="11"/>
      <c r="Q1512" s="11"/>
      <c r="R1512" s="11"/>
      <c r="S1512" s="11"/>
      <c r="T1512" s="11"/>
      <c r="U1512" s="11"/>
      <c r="V1512" s="11"/>
      <c r="W1512" s="11"/>
      <c r="X1512" s="11"/>
      <c r="Y1512" s="11"/>
      <c r="Z1512" s="11"/>
      <c r="AA1512" s="11"/>
      <c r="AB1512" s="11"/>
      <c r="AC1512" s="11"/>
      <c r="AD1512" s="11"/>
      <c r="AE1512" s="11"/>
      <c r="AF1512" s="11"/>
      <c r="AG1512" s="11"/>
      <c r="AH1512" s="11"/>
    </row>
    <row r="1513" spans="1:34" x14ac:dyDescent="0.25">
      <c r="A1513" s="11"/>
      <c r="B1513" s="11"/>
      <c r="C1513" s="11"/>
      <c r="D1513" s="11"/>
      <c r="E1513" s="11"/>
      <c r="H1513" s="11"/>
      <c r="I1513" s="202"/>
      <c r="J1513" s="11"/>
      <c r="K1513" s="11"/>
      <c r="L1513" s="11"/>
      <c r="M1513" s="11"/>
      <c r="N1513" s="11"/>
      <c r="O1513" s="11"/>
      <c r="P1513" s="11"/>
      <c r="Q1513" s="11"/>
      <c r="R1513" s="11"/>
      <c r="S1513" s="11"/>
      <c r="T1513" s="11"/>
      <c r="U1513" s="11"/>
      <c r="V1513" s="11"/>
      <c r="W1513" s="11"/>
      <c r="X1513" s="11"/>
      <c r="Y1513" s="11"/>
      <c r="Z1513" s="11"/>
      <c r="AA1513" s="11"/>
      <c r="AB1513" s="11"/>
      <c r="AC1513" s="11"/>
      <c r="AD1513" s="11"/>
      <c r="AE1513" s="11"/>
      <c r="AF1513" s="11"/>
      <c r="AG1513" s="11"/>
      <c r="AH1513" s="11"/>
    </row>
    <row r="1514" spans="1:34" x14ac:dyDescent="0.25">
      <c r="A1514" s="11"/>
      <c r="B1514" s="11"/>
      <c r="C1514" s="11"/>
      <c r="D1514" s="11"/>
      <c r="E1514" s="11"/>
      <c r="H1514" s="11"/>
      <c r="I1514" s="202"/>
      <c r="J1514" s="11"/>
      <c r="K1514" s="11"/>
      <c r="L1514" s="11"/>
      <c r="M1514" s="11"/>
      <c r="N1514" s="11"/>
      <c r="O1514" s="11"/>
      <c r="P1514" s="11"/>
      <c r="Q1514" s="11"/>
      <c r="R1514" s="11"/>
      <c r="S1514" s="11"/>
      <c r="T1514" s="11"/>
      <c r="U1514" s="11"/>
      <c r="V1514" s="11"/>
      <c r="W1514" s="11"/>
      <c r="X1514" s="11"/>
      <c r="Y1514" s="11"/>
      <c r="Z1514" s="11"/>
      <c r="AA1514" s="11"/>
      <c r="AB1514" s="11"/>
      <c r="AC1514" s="11"/>
      <c r="AD1514" s="11"/>
      <c r="AE1514" s="11"/>
      <c r="AF1514" s="11"/>
      <c r="AG1514" s="11"/>
      <c r="AH1514" s="11"/>
    </row>
    <row r="1515" spans="1:34" x14ac:dyDescent="0.25">
      <c r="A1515" s="11"/>
      <c r="B1515" s="11"/>
      <c r="C1515" s="11"/>
      <c r="D1515" s="11"/>
      <c r="E1515" s="11"/>
      <c r="H1515" s="11"/>
      <c r="I1515" s="202"/>
      <c r="J1515" s="11"/>
      <c r="K1515" s="11"/>
      <c r="L1515" s="11"/>
      <c r="M1515" s="11"/>
      <c r="N1515" s="11"/>
      <c r="O1515" s="11"/>
      <c r="P1515" s="11"/>
      <c r="Q1515" s="11"/>
      <c r="R1515" s="11"/>
      <c r="S1515" s="11"/>
      <c r="T1515" s="11"/>
      <c r="U1515" s="11"/>
      <c r="V1515" s="11"/>
      <c r="W1515" s="11"/>
      <c r="X1515" s="11"/>
      <c r="Y1515" s="11"/>
      <c r="Z1515" s="11"/>
      <c r="AA1515" s="11"/>
      <c r="AB1515" s="11"/>
      <c r="AC1515" s="11"/>
      <c r="AD1515" s="11"/>
      <c r="AE1515" s="11"/>
      <c r="AF1515" s="11"/>
      <c r="AG1515" s="11"/>
      <c r="AH1515" s="11"/>
    </row>
    <row r="1516" spans="1:34" x14ac:dyDescent="0.25">
      <c r="A1516" s="11"/>
      <c r="B1516" s="11"/>
      <c r="C1516" s="11"/>
      <c r="D1516" s="11"/>
      <c r="E1516" s="11"/>
      <c r="H1516" s="11"/>
      <c r="I1516" s="202"/>
      <c r="J1516" s="11"/>
      <c r="K1516" s="11"/>
      <c r="L1516" s="11"/>
      <c r="M1516" s="11"/>
      <c r="N1516" s="11"/>
      <c r="O1516" s="11"/>
      <c r="P1516" s="11"/>
      <c r="Q1516" s="11"/>
      <c r="R1516" s="11"/>
      <c r="S1516" s="11"/>
      <c r="T1516" s="11"/>
      <c r="U1516" s="11"/>
      <c r="V1516" s="11"/>
      <c r="W1516" s="11"/>
      <c r="X1516" s="11"/>
      <c r="Y1516" s="11"/>
      <c r="Z1516" s="11"/>
      <c r="AA1516" s="11"/>
      <c r="AB1516" s="11"/>
      <c r="AC1516" s="11"/>
      <c r="AD1516" s="11"/>
      <c r="AE1516" s="11"/>
      <c r="AF1516" s="11"/>
      <c r="AG1516" s="11"/>
      <c r="AH1516" s="11"/>
    </row>
    <row r="1517" spans="1:34" x14ac:dyDescent="0.25">
      <c r="A1517" s="11"/>
      <c r="B1517" s="11"/>
      <c r="C1517" s="11"/>
      <c r="D1517" s="11"/>
      <c r="E1517" s="11"/>
      <c r="H1517" s="11"/>
      <c r="I1517" s="202"/>
      <c r="J1517" s="11"/>
      <c r="K1517" s="11"/>
      <c r="L1517" s="11"/>
      <c r="M1517" s="11"/>
      <c r="N1517" s="11"/>
      <c r="O1517" s="11"/>
      <c r="P1517" s="11"/>
      <c r="Q1517" s="11"/>
      <c r="R1517" s="11"/>
      <c r="S1517" s="11"/>
      <c r="T1517" s="11"/>
      <c r="U1517" s="11"/>
      <c r="V1517" s="11"/>
      <c r="W1517" s="11"/>
      <c r="X1517" s="11"/>
      <c r="Y1517" s="11"/>
      <c r="Z1517" s="11"/>
      <c r="AA1517" s="11"/>
      <c r="AB1517" s="11"/>
      <c r="AC1517" s="11"/>
      <c r="AD1517" s="11"/>
      <c r="AE1517" s="11"/>
      <c r="AF1517" s="11"/>
      <c r="AG1517" s="11"/>
      <c r="AH1517" s="11"/>
    </row>
    <row r="1518" spans="1:34" x14ac:dyDescent="0.25">
      <c r="A1518" s="11"/>
      <c r="B1518" s="11"/>
      <c r="C1518" s="11"/>
      <c r="D1518" s="11"/>
      <c r="E1518" s="11"/>
      <c r="H1518" s="11"/>
      <c r="I1518" s="202"/>
      <c r="J1518" s="11"/>
      <c r="K1518" s="11"/>
      <c r="L1518" s="11"/>
      <c r="M1518" s="11"/>
      <c r="N1518" s="11"/>
      <c r="O1518" s="11"/>
      <c r="P1518" s="11"/>
      <c r="Q1518" s="11"/>
      <c r="R1518" s="11"/>
      <c r="S1518" s="11"/>
      <c r="T1518" s="11"/>
      <c r="U1518" s="11"/>
      <c r="V1518" s="11"/>
      <c r="W1518" s="11"/>
      <c r="X1518" s="11"/>
      <c r="Y1518" s="11"/>
      <c r="Z1518" s="11"/>
      <c r="AA1518" s="11"/>
      <c r="AB1518" s="11"/>
      <c r="AC1518" s="11"/>
      <c r="AD1518" s="11"/>
      <c r="AE1518" s="11"/>
      <c r="AF1518" s="11"/>
      <c r="AG1518" s="11"/>
      <c r="AH1518" s="11"/>
    </row>
    <row r="1519" spans="1:34" x14ac:dyDescent="0.25">
      <c r="A1519" s="11"/>
      <c r="B1519" s="11"/>
      <c r="C1519" s="11"/>
      <c r="D1519" s="11"/>
      <c r="E1519" s="11"/>
      <c r="H1519" s="11"/>
      <c r="I1519" s="202"/>
      <c r="J1519" s="11"/>
      <c r="K1519" s="11"/>
      <c r="L1519" s="11"/>
      <c r="M1519" s="11"/>
      <c r="N1519" s="11"/>
      <c r="O1519" s="11"/>
      <c r="P1519" s="11"/>
      <c r="Q1519" s="11"/>
      <c r="R1519" s="11"/>
      <c r="S1519" s="11"/>
      <c r="T1519" s="11"/>
      <c r="U1519" s="11"/>
      <c r="V1519" s="11"/>
      <c r="W1519" s="11"/>
      <c r="X1519" s="11"/>
      <c r="Y1519" s="11"/>
      <c r="Z1519" s="11"/>
      <c r="AA1519" s="11"/>
      <c r="AB1519" s="11"/>
      <c r="AC1519" s="11"/>
      <c r="AD1519" s="11"/>
      <c r="AE1519" s="11"/>
      <c r="AF1519" s="11"/>
      <c r="AG1519" s="11"/>
      <c r="AH1519" s="11"/>
    </row>
    <row r="1520" spans="1:34" x14ac:dyDescent="0.25">
      <c r="A1520" s="11"/>
      <c r="B1520" s="11"/>
      <c r="C1520" s="11"/>
      <c r="D1520" s="11"/>
      <c r="E1520" s="11"/>
      <c r="H1520" s="11"/>
      <c r="I1520" s="202"/>
      <c r="J1520" s="11"/>
      <c r="K1520" s="11"/>
      <c r="L1520" s="11"/>
      <c r="M1520" s="11"/>
      <c r="N1520" s="11"/>
      <c r="O1520" s="11"/>
      <c r="P1520" s="11"/>
      <c r="Q1520" s="11"/>
      <c r="R1520" s="11"/>
      <c r="S1520" s="11"/>
      <c r="T1520" s="11"/>
      <c r="U1520" s="11"/>
      <c r="V1520" s="11"/>
      <c r="W1520" s="11"/>
      <c r="X1520" s="11"/>
      <c r="Y1520" s="11"/>
      <c r="Z1520" s="11"/>
      <c r="AA1520" s="11"/>
      <c r="AB1520" s="11"/>
      <c r="AC1520" s="11"/>
      <c r="AD1520" s="11"/>
      <c r="AE1520" s="11"/>
      <c r="AF1520" s="11"/>
      <c r="AG1520" s="11"/>
      <c r="AH1520" s="11"/>
    </row>
    <row r="1521" spans="1:34" x14ac:dyDescent="0.25">
      <c r="A1521" s="11"/>
      <c r="B1521" s="11"/>
      <c r="C1521" s="11"/>
      <c r="D1521" s="11"/>
      <c r="E1521" s="11"/>
      <c r="H1521" s="11"/>
      <c r="I1521" s="202"/>
      <c r="J1521" s="11"/>
      <c r="K1521" s="11"/>
      <c r="L1521" s="11"/>
      <c r="M1521" s="11"/>
      <c r="N1521" s="11"/>
      <c r="O1521" s="11"/>
      <c r="P1521" s="11"/>
      <c r="Q1521" s="11"/>
      <c r="R1521" s="11"/>
      <c r="S1521" s="11"/>
      <c r="T1521" s="11"/>
      <c r="U1521" s="11"/>
      <c r="V1521" s="11"/>
      <c r="W1521" s="11"/>
      <c r="X1521" s="11"/>
      <c r="Y1521" s="11"/>
      <c r="Z1521" s="11"/>
      <c r="AA1521" s="11"/>
      <c r="AB1521" s="11"/>
      <c r="AC1521" s="11"/>
      <c r="AD1521" s="11"/>
      <c r="AE1521" s="11"/>
      <c r="AF1521" s="11"/>
      <c r="AG1521" s="11"/>
      <c r="AH1521" s="11"/>
    </row>
    <row r="1522" spans="1:34" x14ac:dyDescent="0.25">
      <c r="A1522" s="11"/>
      <c r="B1522" s="11"/>
      <c r="C1522" s="11"/>
      <c r="D1522" s="11"/>
      <c r="E1522" s="11"/>
      <c r="H1522" s="11"/>
      <c r="I1522" s="202"/>
      <c r="J1522" s="11"/>
      <c r="K1522" s="11"/>
      <c r="L1522" s="11"/>
      <c r="M1522" s="11"/>
      <c r="N1522" s="11"/>
      <c r="O1522" s="11"/>
      <c r="P1522" s="11"/>
      <c r="Q1522" s="11"/>
      <c r="R1522" s="11"/>
      <c r="S1522" s="11"/>
      <c r="T1522" s="11"/>
      <c r="U1522" s="11"/>
      <c r="V1522" s="11"/>
      <c r="W1522" s="11"/>
      <c r="X1522" s="11"/>
      <c r="Y1522" s="11"/>
      <c r="Z1522" s="11"/>
      <c r="AA1522" s="11"/>
      <c r="AB1522" s="11"/>
      <c r="AC1522" s="11"/>
      <c r="AD1522" s="11"/>
      <c r="AE1522" s="11"/>
      <c r="AF1522" s="11"/>
      <c r="AG1522" s="11"/>
      <c r="AH1522" s="11"/>
    </row>
    <row r="1523" spans="1:34" x14ac:dyDescent="0.25">
      <c r="A1523" s="11"/>
      <c r="B1523" s="11"/>
      <c r="C1523" s="11"/>
      <c r="D1523" s="11"/>
      <c r="E1523" s="11"/>
      <c r="H1523" s="11"/>
      <c r="I1523" s="202"/>
      <c r="J1523" s="11"/>
      <c r="K1523" s="11"/>
      <c r="L1523" s="11"/>
      <c r="M1523" s="11"/>
      <c r="N1523" s="11"/>
      <c r="O1523" s="11"/>
      <c r="P1523" s="11"/>
      <c r="Q1523" s="11"/>
      <c r="R1523" s="11"/>
      <c r="S1523" s="11"/>
      <c r="T1523" s="11"/>
      <c r="U1523" s="11"/>
      <c r="V1523" s="11"/>
      <c r="W1523" s="11"/>
      <c r="X1523" s="11"/>
      <c r="Y1523" s="11"/>
      <c r="Z1523" s="11"/>
      <c r="AA1523" s="11"/>
      <c r="AB1523" s="11"/>
      <c r="AC1523" s="11"/>
      <c r="AD1523" s="11"/>
      <c r="AE1523" s="11"/>
      <c r="AF1523" s="11"/>
      <c r="AG1523" s="11"/>
      <c r="AH1523" s="11"/>
    </row>
    <row r="1524" spans="1:34" x14ac:dyDescent="0.25">
      <c r="A1524" s="11"/>
      <c r="B1524" s="11"/>
      <c r="C1524" s="11"/>
      <c r="D1524" s="11"/>
      <c r="E1524" s="11"/>
      <c r="H1524" s="11"/>
      <c r="I1524" s="202"/>
      <c r="J1524" s="11"/>
      <c r="K1524" s="11"/>
      <c r="L1524" s="11"/>
      <c r="M1524" s="11"/>
      <c r="N1524" s="11"/>
      <c r="O1524" s="11"/>
      <c r="P1524" s="11"/>
      <c r="Q1524" s="11"/>
      <c r="R1524" s="11"/>
      <c r="S1524" s="11"/>
      <c r="T1524" s="11"/>
      <c r="U1524" s="11"/>
      <c r="V1524" s="11"/>
      <c r="W1524" s="11"/>
      <c r="X1524" s="11"/>
      <c r="Y1524" s="11"/>
      <c r="Z1524" s="11"/>
      <c r="AA1524" s="11"/>
      <c r="AB1524" s="11"/>
      <c r="AC1524" s="11"/>
      <c r="AD1524" s="11"/>
      <c r="AE1524" s="11"/>
      <c r="AF1524" s="11"/>
      <c r="AG1524" s="11"/>
      <c r="AH1524" s="11"/>
    </row>
    <row r="1525" spans="1:34" x14ac:dyDescent="0.25">
      <c r="A1525" s="11"/>
      <c r="B1525" s="11"/>
      <c r="C1525" s="11"/>
      <c r="D1525" s="11"/>
      <c r="E1525" s="11"/>
      <c r="H1525" s="11"/>
      <c r="I1525" s="202"/>
      <c r="J1525" s="11"/>
      <c r="K1525" s="11"/>
      <c r="L1525" s="11"/>
      <c r="M1525" s="11"/>
      <c r="N1525" s="11"/>
      <c r="O1525" s="11"/>
      <c r="P1525" s="11"/>
      <c r="Q1525" s="11"/>
      <c r="R1525" s="11"/>
      <c r="S1525" s="11"/>
      <c r="T1525" s="11"/>
      <c r="U1525" s="11"/>
      <c r="V1525" s="11"/>
      <c r="W1525" s="11"/>
      <c r="X1525" s="11"/>
      <c r="Y1525" s="11"/>
      <c r="Z1525" s="11"/>
      <c r="AA1525" s="11"/>
      <c r="AB1525" s="11"/>
      <c r="AC1525" s="11"/>
      <c r="AD1525" s="11"/>
      <c r="AE1525" s="11"/>
      <c r="AF1525" s="11"/>
      <c r="AG1525" s="11"/>
      <c r="AH1525" s="11"/>
    </row>
    <row r="1526" spans="1:34" x14ac:dyDescent="0.25">
      <c r="A1526" s="11"/>
      <c r="B1526" s="11"/>
      <c r="C1526" s="11"/>
      <c r="D1526" s="11"/>
      <c r="E1526" s="11"/>
      <c r="H1526" s="11"/>
      <c r="I1526" s="202"/>
      <c r="J1526" s="11"/>
      <c r="K1526" s="11"/>
      <c r="L1526" s="11"/>
      <c r="M1526" s="11"/>
      <c r="N1526" s="11"/>
      <c r="O1526" s="11"/>
      <c r="P1526" s="11"/>
      <c r="Q1526" s="11"/>
      <c r="R1526" s="11"/>
      <c r="S1526" s="11"/>
      <c r="T1526" s="11"/>
      <c r="U1526" s="11"/>
      <c r="V1526" s="11"/>
      <c r="W1526" s="11"/>
      <c r="X1526" s="11"/>
      <c r="Y1526" s="11"/>
      <c r="Z1526" s="11"/>
      <c r="AA1526" s="11"/>
      <c r="AB1526" s="11"/>
      <c r="AC1526" s="11"/>
      <c r="AD1526" s="11"/>
      <c r="AE1526" s="11"/>
      <c r="AF1526" s="11"/>
      <c r="AG1526" s="11"/>
      <c r="AH1526" s="11"/>
    </row>
    <row r="1527" spans="1:34" x14ac:dyDescent="0.25">
      <c r="A1527" s="11"/>
      <c r="B1527" s="11"/>
      <c r="C1527" s="11"/>
      <c r="D1527" s="11"/>
      <c r="E1527" s="11"/>
      <c r="H1527" s="11"/>
      <c r="I1527" s="202"/>
      <c r="J1527" s="11"/>
      <c r="K1527" s="11"/>
      <c r="L1527" s="11"/>
      <c r="M1527" s="11"/>
      <c r="N1527" s="11"/>
      <c r="O1527" s="11"/>
      <c r="P1527" s="11"/>
      <c r="Q1527" s="11"/>
      <c r="R1527" s="11"/>
      <c r="S1527" s="11"/>
      <c r="T1527" s="11"/>
      <c r="U1527" s="11"/>
      <c r="V1527" s="11"/>
      <c r="W1527" s="11"/>
      <c r="X1527" s="11"/>
      <c r="Y1527" s="11"/>
      <c r="Z1527" s="11"/>
      <c r="AA1527" s="11"/>
      <c r="AB1527" s="11"/>
      <c r="AC1527" s="11"/>
      <c r="AD1527" s="11"/>
      <c r="AE1527" s="11"/>
      <c r="AF1527" s="11"/>
      <c r="AG1527" s="11"/>
      <c r="AH1527" s="11"/>
    </row>
    <row r="1528" spans="1:34" x14ac:dyDescent="0.25">
      <c r="A1528" s="11"/>
      <c r="B1528" s="11"/>
      <c r="C1528" s="11"/>
      <c r="D1528" s="11"/>
      <c r="E1528" s="11"/>
      <c r="H1528" s="11"/>
      <c r="I1528" s="202"/>
      <c r="J1528" s="11"/>
      <c r="K1528" s="11"/>
      <c r="L1528" s="11"/>
      <c r="M1528" s="11"/>
      <c r="N1528" s="11"/>
      <c r="O1528" s="11"/>
      <c r="P1528" s="11"/>
      <c r="Q1528" s="11"/>
      <c r="R1528" s="11"/>
      <c r="S1528" s="11"/>
      <c r="T1528" s="11"/>
      <c r="U1528" s="11"/>
      <c r="V1528" s="11"/>
      <c r="W1528" s="11"/>
      <c r="X1528" s="11"/>
      <c r="Y1528" s="11"/>
      <c r="Z1528" s="11"/>
      <c r="AA1528" s="11"/>
      <c r="AB1528" s="11"/>
      <c r="AC1528" s="11"/>
      <c r="AD1528" s="11"/>
      <c r="AE1528" s="11"/>
      <c r="AF1528" s="11"/>
      <c r="AG1528" s="11"/>
      <c r="AH1528" s="11"/>
    </row>
    <row r="1529" spans="1:34" x14ac:dyDescent="0.25">
      <c r="A1529" s="11"/>
      <c r="B1529" s="11"/>
      <c r="C1529" s="11"/>
      <c r="D1529" s="11"/>
      <c r="E1529" s="11"/>
      <c r="H1529" s="11"/>
      <c r="I1529" s="202"/>
      <c r="J1529" s="11"/>
      <c r="K1529" s="11"/>
      <c r="L1529" s="11"/>
      <c r="M1529" s="11"/>
      <c r="N1529" s="11"/>
      <c r="O1529" s="11"/>
      <c r="P1529" s="11"/>
      <c r="Q1529" s="11"/>
      <c r="R1529" s="11"/>
      <c r="S1529" s="11"/>
      <c r="T1529" s="11"/>
      <c r="U1529" s="11"/>
      <c r="V1529" s="11"/>
      <c r="W1529" s="11"/>
      <c r="X1529" s="11"/>
      <c r="Y1529" s="11"/>
      <c r="Z1529" s="11"/>
      <c r="AA1529" s="11"/>
      <c r="AB1529" s="11"/>
      <c r="AC1529" s="11"/>
      <c r="AD1529" s="11"/>
      <c r="AE1529" s="11"/>
      <c r="AF1529" s="11"/>
      <c r="AG1529" s="11"/>
      <c r="AH1529" s="11"/>
    </row>
    <row r="1530" spans="1:34" x14ac:dyDescent="0.25">
      <c r="A1530" s="11"/>
      <c r="B1530" s="11"/>
      <c r="C1530" s="11"/>
      <c r="D1530" s="11"/>
      <c r="E1530" s="11"/>
      <c r="H1530" s="11"/>
      <c r="I1530" s="202"/>
      <c r="J1530" s="11"/>
      <c r="K1530" s="11"/>
      <c r="L1530" s="11"/>
      <c r="M1530" s="11"/>
      <c r="N1530" s="11"/>
      <c r="O1530" s="11"/>
      <c r="P1530" s="11"/>
      <c r="Q1530" s="11"/>
      <c r="R1530" s="11"/>
      <c r="S1530" s="11"/>
      <c r="T1530" s="11"/>
      <c r="U1530" s="11"/>
      <c r="V1530" s="11"/>
      <c r="W1530" s="11"/>
      <c r="X1530" s="11"/>
      <c r="Y1530" s="11"/>
      <c r="Z1530" s="11"/>
      <c r="AA1530" s="11"/>
      <c r="AB1530" s="11"/>
      <c r="AC1530" s="11"/>
      <c r="AD1530" s="11"/>
      <c r="AE1530" s="11"/>
      <c r="AF1530" s="11"/>
      <c r="AG1530" s="11"/>
      <c r="AH1530" s="11"/>
    </row>
    <row r="1531" spans="1:34" x14ac:dyDescent="0.25">
      <c r="A1531" s="11"/>
      <c r="B1531" s="11"/>
      <c r="C1531" s="11"/>
      <c r="D1531" s="11"/>
      <c r="E1531" s="11"/>
      <c r="H1531" s="11"/>
      <c r="I1531" s="202"/>
      <c r="J1531" s="11"/>
      <c r="K1531" s="11"/>
      <c r="L1531" s="11"/>
      <c r="M1531" s="11"/>
      <c r="N1531" s="11"/>
      <c r="O1531" s="11"/>
      <c r="P1531" s="11"/>
      <c r="Q1531" s="11"/>
      <c r="R1531" s="11"/>
      <c r="S1531" s="11"/>
      <c r="T1531" s="11"/>
      <c r="U1531" s="11"/>
      <c r="V1531" s="11"/>
      <c r="W1531" s="11"/>
      <c r="X1531" s="11"/>
      <c r="Y1531" s="11"/>
      <c r="Z1531" s="11"/>
      <c r="AA1531" s="11"/>
      <c r="AB1531" s="11"/>
      <c r="AC1531" s="11"/>
      <c r="AD1531" s="11"/>
      <c r="AE1531" s="11"/>
      <c r="AF1531" s="11"/>
      <c r="AG1531" s="11"/>
      <c r="AH1531" s="11"/>
    </row>
    <row r="1532" spans="1:34" x14ac:dyDescent="0.25">
      <c r="A1532" s="11"/>
      <c r="B1532" s="11"/>
      <c r="C1532" s="11"/>
      <c r="D1532" s="11"/>
      <c r="E1532" s="11"/>
      <c r="H1532" s="11"/>
      <c r="I1532" s="202"/>
      <c r="J1532" s="11"/>
      <c r="K1532" s="11"/>
      <c r="L1532" s="11"/>
      <c r="M1532" s="11"/>
      <c r="N1532" s="11"/>
      <c r="O1532" s="11"/>
      <c r="P1532" s="11"/>
      <c r="Q1532" s="11"/>
      <c r="R1532" s="11"/>
      <c r="S1532" s="11"/>
      <c r="T1532" s="11"/>
      <c r="U1532" s="11"/>
      <c r="V1532" s="11"/>
      <c r="W1532" s="11"/>
      <c r="X1532" s="11"/>
      <c r="Y1532" s="11"/>
      <c r="Z1532" s="11"/>
      <c r="AA1532" s="11"/>
      <c r="AB1532" s="11"/>
      <c r="AC1532" s="11"/>
      <c r="AD1532" s="11"/>
      <c r="AE1532" s="11"/>
      <c r="AF1532" s="11"/>
      <c r="AG1532" s="11"/>
      <c r="AH1532" s="11"/>
    </row>
    <row r="1533" spans="1:34" x14ac:dyDescent="0.25">
      <c r="A1533" s="11"/>
      <c r="B1533" s="11"/>
      <c r="C1533" s="11"/>
      <c r="D1533" s="11"/>
      <c r="E1533" s="11"/>
      <c r="H1533" s="11"/>
      <c r="I1533" s="202"/>
      <c r="J1533" s="11"/>
      <c r="K1533" s="11"/>
      <c r="L1533" s="11"/>
      <c r="M1533" s="11"/>
      <c r="N1533" s="11"/>
      <c r="O1533" s="11"/>
      <c r="P1533" s="11"/>
      <c r="Q1533" s="11"/>
      <c r="R1533" s="11"/>
      <c r="S1533" s="11"/>
      <c r="T1533" s="11"/>
      <c r="U1533" s="11"/>
      <c r="V1533" s="11"/>
      <c r="W1533" s="11"/>
      <c r="X1533" s="11"/>
      <c r="Y1533" s="11"/>
      <c r="Z1533" s="11"/>
      <c r="AA1533" s="11"/>
      <c r="AB1533" s="11"/>
      <c r="AC1533" s="11"/>
      <c r="AD1533" s="11"/>
      <c r="AE1533" s="11"/>
      <c r="AF1533" s="11"/>
      <c r="AG1533" s="11"/>
      <c r="AH1533" s="11"/>
    </row>
    <row r="1534" spans="1:34" x14ac:dyDescent="0.25">
      <c r="A1534" s="11"/>
      <c r="B1534" s="11"/>
      <c r="C1534" s="11"/>
      <c r="D1534" s="11"/>
      <c r="E1534" s="11"/>
      <c r="H1534" s="11"/>
      <c r="I1534" s="202"/>
      <c r="J1534" s="11"/>
      <c r="K1534" s="11"/>
      <c r="L1534" s="11"/>
      <c r="M1534" s="11"/>
      <c r="N1534" s="11"/>
      <c r="O1534" s="11"/>
      <c r="P1534" s="11"/>
      <c r="Q1534" s="11"/>
      <c r="R1534" s="11"/>
      <c r="S1534" s="11"/>
      <c r="T1534" s="11"/>
      <c r="U1534" s="11"/>
      <c r="V1534" s="11"/>
      <c r="W1534" s="11"/>
      <c r="X1534" s="11"/>
      <c r="Y1534" s="11"/>
      <c r="Z1534" s="11"/>
      <c r="AA1534" s="11"/>
      <c r="AB1534" s="11"/>
      <c r="AC1534" s="11"/>
      <c r="AD1534" s="11"/>
      <c r="AE1534" s="11"/>
      <c r="AF1534" s="11"/>
      <c r="AG1534" s="11"/>
      <c r="AH1534" s="11"/>
    </row>
    <row r="1535" spans="1:34" x14ac:dyDescent="0.25">
      <c r="A1535" s="11"/>
      <c r="B1535" s="11"/>
      <c r="C1535" s="11"/>
      <c r="D1535" s="11"/>
      <c r="E1535" s="11"/>
      <c r="H1535" s="11"/>
      <c r="I1535" s="202"/>
      <c r="J1535" s="11"/>
      <c r="K1535" s="11"/>
      <c r="L1535" s="11"/>
      <c r="M1535" s="11"/>
      <c r="N1535" s="11"/>
      <c r="O1535" s="11"/>
      <c r="P1535" s="11"/>
      <c r="Q1535" s="11"/>
      <c r="R1535" s="11"/>
      <c r="S1535" s="11"/>
      <c r="T1535" s="11"/>
      <c r="U1535" s="11"/>
      <c r="V1535" s="11"/>
      <c r="W1535" s="11"/>
      <c r="X1535" s="11"/>
      <c r="Y1535" s="11"/>
      <c r="Z1535" s="11"/>
      <c r="AA1535" s="11"/>
      <c r="AB1535" s="11"/>
      <c r="AC1535" s="11"/>
      <c r="AD1535" s="11"/>
      <c r="AE1535" s="11"/>
      <c r="AF1535" s="11"/>
      <c r="AG1535" s="11"/>
      <c r="AH1535" s="11"/>
    </row>
    <row r="1536" spans="1:34" x14ac:dyDescent="0.25">
      <c r="A1536" s="11"/>
      <c r="B1536" s="11"/>
      <c r="C1536" s="11"/>
      <c r="D1536" s="11"/>
      <c r="E1536" s="11"/>
      <c r="H1536" s="11"/>
      <c r="I1536" s="202"/>
      <c r="J1536" s="11"/>
      <c r="K1536" s="11"/>
      <c r="L1536" s="11"/>
      <c r="M1536" s="11"/>
      <c r="N1536" s="11"/>
      <c r="O1536" s="11"/>
      <c r="P1536" s="11"/>
      <c r="Q1536" s="11"/>
      <c r="R1536" s="11"/>
      <c r="S1536" s="11"/>
      <c r="T1536" s="11"/>
      <c r="U1536" s="11"/>
      <c r="V1536" s="11"/>
      <c r="W1536" s="11"/>
      <c r="X1536" s="11"/>
      <c r="Y1536" s="11"/>
      <c r="Z1536" s="11"/>
      <c r="AA1536" s="11"/>
      <c r="AB1536" s="11"/>
      <c r="AC1536" s="11"/>
      <c r="AD1536" s="11"/>
      <c r="AE1536" s="11"/>
      <c r="AF1536" s="11"/>
      <c r="AG1536" s="11"/>
      <c r="AH1536" s="11"/>
    </row>
    <row r="1537" spans="1:34" x14ac:dyDescent="0.25">
      <c r="A1537" s="11"/>
      <c r="B1537" s="11"/>
      <c r="C1537" s="11"/>
      <c r="D1537" s="11"/>
      <c r="E1537" s="11"/>
      <c r="H1537" s="11"/>
      <c r="I1537" s="202"/>
      <c r="J1537" s="11"/>
      <c r="K1537" s="11"/>
      <c r="L1537" s="11"/>
      <c r="M1537" s="11"/>
      <c r="N1537" s="11"/>
      <c r="O1537" s="11"/>
      <c r="P1537" s="11"/>
      <c r="Q1537" s="11"/>
      <c r="R1537" s="11"/>
      <c r="S1537" s="11"/>
      <c r="T1537" s="11"/>
      <c r="U1537" s="11"/>
      <c r="V1537" s="11"/>
      <c r="W1537" s="11"/>
      <c r="X1537" s="11"/>
      <c r="Y1537" s="11"/>
      <c r="Z1537" s="11"/>
      <c r="AA1537" s="11"/>
      <c r="AB1537" s="11"/>
      <c r="AC1537" s="11"/>
      <c r="AD1537" s="11"/>
      <c r="AE1537" s="11"/>
      <c r="AF1537" s="11"/>
      <c r="AG1537" s="11"/>
      <c r="AH1537" s="11"/>
    </row>
    <row r="1538" spans="1:34" x14ac:dyDescent="0.25">
      <c r="A1538" s="11"/>
      <c r="B1538" s="11"/>
      <c r="C1538" s="11"/>
      <c r="D1538" s="11"/>
      <c r="E1538" s="11"/>
      <c r="H1538" s="11"/>
      <c r="I1538" s="202"/>
      <c r="J1538" s="11"/>
      <c r="K1538" s="11"/>
      <c r="L1538" s="11"/>
      <c r="M1538" s="11"/>
      <c r="N1538" s="11"/>
      <c r="O1538" s="11"/>
      <c r="P1538" s="11"/>
      <c r="Q1538" s="11"/>
      <c r="R1538" s="11"/>
      <c r="S1538" s="11"/>
      <c r="T1538" s="11"/>
      <c r="U1538" s="11"/>
      <c r="V1538" s="11"/>
      <c r="W1538" s="11"/>
      <c r="X1538" s="11"/>
      <c r="Y1538" s="11"/>
      <c r="Z1538" s="11"/>
      <c r="AA1538" s="11"/>
      <c r="AB1538" s="11"/>
      <c r="AC1538" s="11"/>
      <c r="AD1538" s="11"/>
      <c r="AE1538" s="11"/>
      <c r="AF1538" s="11"/>
      <c r="AG1538" s="11"/>
      <c r="AH1538" s="11"/>
    </row>
    <row r="1539" spans="1:34" x14ac:dyDescent="0.25">
      <c r="A1539" s="11"/>
      <c r="B1539" s="11"/>
      <c r="C1539" s="11"/>
      <c r="D1539" s="11"/>
      <c r="E1539" s="11"/>
      <c r="H1539" s="11"/>
      <c r="I1539" s="202"/>
      <c r="J1539" s="11"/>
      <c r="K1539" s="11"/>
      <c r="L1539" s="11"/>
      <c r="M1539" s="11"/>
      <c r="N1539" s="11"/>
      <c r="O1539" s="11"/>
      <c r="P1539" s="11"/>
      <c r="Q1539" s="11"/>
      <c r="R1539" s="11"/>
      <c r="S1539" s="11"/>
      <c r="T1539" s="11"/>
      <c r="U1539" s="11"/>
      <c r="V1539" s="11"/>
      <c r="W1539" s="11"/>
      <c r="X1539" s="11"/>
      <c r="Y1539" s="11"/>
      <c r="Z1539" s="11"/>
      <c r="AA1539" s="11"/>
      <c r="AB1539" s="11"/>
      <c r="AC1539" s="11"/>
      <c r="AD1539" s="11"/>
      <c r="AE1539" s="11"/>
      <c r="AF1539" s="11"/>
      <c r="AG1539" s="11"/>
      <c r="AH1539" s="11"/>
    </row>
    <row r="1540" spans="1:34" x14ac:dyDescent="0.25">
      <c r="A1540" s="11"/>
      <c r="B1540" s="11"/>
      <c r="C1540" s="11"/>
      <c r="D1540" s="11"/>
      <c r="E1540" s="11"/>
      <c r="H1540" s="11"/>
      <c r="I1540" s="202"/>
      <c r="J1540" s="11"/>
      <c r="K1540" s="11"/>
      <c r="L1540" s="11"/>
      <c r="M1540" s="11"/>
      <c r="N1540" s="11"/>
      <c r="O1540" s="11"/>
      <c r="P1540" s="11"/>
      <c r="Q1540" s="11"/>
      <c r="R1540" s="11"/>
      <c r="S1540" s="11"/>
      <c r="T1540" s="11"/>
      <c r="U1540" s="11"/>
      <c r="V1540" s="11"/>
      <c r="W1540" s="11"/>
      <c r="X1540" s="11"/>
      <c r="Y1540" s="11"/>
      <c r="Z1540" s="11"/>
      <c r="AA1540" s="11"/>
      <c r="AB1540" s="11"/>
      <c r="AC1540" s="11"/>
      <c r="AD1540" s="11"/>
      <c r="AE1540" s="11"/>
      <c r="AF1540" s="11"/>
      <c r="AG1540" s="11"/>
      <c r="AH1540" s="11"/>
    </row>
    <row r="1541" spans="1:34" x14ac:dyDescent="0.25">
      <c r="A1541" s="11"/>
      <c r="B1541" s="11"/>
      <c r="C1541" s="11"/>
      <c r="D1541" s="11"/>
      <c r="E1541" s="11"/>
      <c r="H1541" s="11"/>
      <c r="I1541" s="202"/>
      <c r="J1541" s="11"/>
      <c r="K1541" s="11"/>
      <c r="L1541" s="11"/>
      <c r="M1541" s="11"/>
      <c r="N1541" s="11"/>
      <c r="O1541" s="11"/>
      <c r="P1541" s="11"/>
      <c r="Q1541" s="11"/>
      <c r="R1541" s="11"/>
      <c r="S1541" s="11"/>
      <c r="T1541" s="11"/>
      <c r="U1541" s="11"/>
      <c r="V1541" s="11"/>
      <c r="W1541" s="11"/>
      <c r="X1541" s="11"/>
      <c r="Y1541" s="11"/>
      <c r="Z1541" s="11"/>
      <c r="AA1541" s="11"/>
      <c r="AB1541" s="11"/>
      <c r="AC1541" s="11"/>
      <c r="AD1541" s="11"/>
      <c r="AE1541" s="11"/>
      <c r="AF1541" s="11"/>
      <c r="AG1541" s="11"/>
      <c r="AH1541" s="11"/>
    </row>
    <row r="1542" spans="1:34" x14ac:dyDescent="0.25">
      <c r="A1542" s="11"/>
      <c r="B1542" s="11"/>
      <c r="C1542" s="11"/>
      <c r="D1542" s="11"/>
      <c r="E1542" s="11"/>
      <c r="H1542" s="11"/>
      <c r="I1542" s="202"/>
      <c r="J1542" s="11"/>
      <c r="K1542" s="11"/>
      <c r="L1542" s="11"/>
      <c r="M1542" s="11"/>
      <c r="N1542" s="11"/>
      <c r="O1542" s="11"/>
      <c r="P1542" s="11"/>
      <c r="Q1542" s="11"/>
      <c r="R1542" s="11"/>
      <c r="S1542" s="11"/>
      <c r="T1542" s="11"/>
      <c r="U1542" s="11"/>
      <c r="V1542" s="11"/>
      <c r="W1542" s="11"/>
      <c r="X1542" s="11"/>
      <c r="Y1542" s="11"/>
      <c r="Z1542" s="11"/>
      <c r="AA1542" s="11"/>
      <c r="AB1542" s="11"/>
      <c r="AC1542" s="11"/>
      <c r="AD1542" s="11"/>
      <c r="AE1542" s="11"/>
      <c r="AF1542" s="11"/>
      <c r="AG1542" s="11"/>
      <c r="AH1542" s="11"/>
    </row>
    <row r="1543" spans="1:34" x14ac:dyDescent="0.25">
      <c r="A1543" s="11"/>
      <c r="B1543" s="11"/>
      <c r="C1543" s="11"/>
      <c r="D1543" s="11"/>
      <c r="E1543" s="11"/>
      <c r="H1543" s="11"/>
      <c r="I1543" s="202"/>
      <c r="J1543" s="11"/>
      <c r="K1543" s="11"/>
      <c r="L1543" s="11"/>
      <c r="M1543" s="11"/>
      <c r="N1543" s="11"/>
      <c r="O1543" s="11"/>
      <c r="P1543" s="11"/>
      <c r="Q1543" s="11"/>
      <c r="R1543" s="11"/>
      <c r="S1543" s="11"/>
      <c r="T1543" s="11"/>
      <c r="U1543" s="11"/>
      <c r="V1543" s="11"/>
      <c r="W1543" s="11"/>
      <c r="X1543" s="11"/>
      <c r="Y1543" s="11"/>
      <c r="Z1543" s="11"/>
      <c r="AA1543" s="11"/>
      <c r="AB1543" s="11"/>
      <c r="AC1543" s="11"/>
      <c r="AD1543" s="11"/>
      <c r="AE1543" s="11"/>
      <c r="AF1543" s="11"/>
      <c r="AG1543" s="11"/>
      <c r="AH1543" s="11"/>
    </row>
    <row r="1544" spans="1:34" x14ac:dyDescent="0.25">
      <c r="A1544" s="11"/>
      <c r="B1544" s="11"/>
      <c r="C1544" s="11"/>
      <c r="D1544" s="11"/>
      <c r="E1544" s="11"/>
      <c r="H1544" s="11"/>
      <c r="I1544" s="202"/>
      <c r="J1544" s="11"/>
      <c r="K1544" s="11"/>
      <c r="L1544" s="11"/>
      <c r="M1544" s="11"/>
      <c r="N1544" s="11"/>
      <c r="O1544" s="11"/>
      <c r="P1544" s="11"/>
      <c r="Q1544" s="11"/>
      <c r="R1544" s="11"/>
      <c r="S1544" s="11"/>
      <c r="T1544" s="11"/>
      <c r="U1544" s="11"/>
      <c r="V1544" s="11"/>
      <c r="W1544" s="11"/>
      <c r="X1544" s="11"/>
      <c r="Y1544" s="11"/>
      <c r="Z1544" s="11"/>
      <c r="AA1544" s="11"/>
      <c r="AB1544" s="11"/>
      <c r="AC1544" s="11"/>
      <c r="AD1544" s="11"/>
      <c r="AE1544" s="11"/>
      <c r="AF1544" s="11"/>
      <c r="AG1544" s="11"/>
      <c r="AH1544" s="11"/>
    </row>
    <row r="1545" spans="1:34" x14ac:dyDescent="0.25">
      <c r="A1545" s="11"/>
      <c r="B1545" s="11"/>
      <c r="C1545" s="11"/>
      <c r="D1545" s="11"/>
      <c r="E1545" s="11"/>
      <c r="H1545" s="11"/>
      <c r="I1545" s="202"/>
      <c r="J1545" s="11"/>
      <c r="K1545" s="11"/>
      <c r="L1545" s="11"/>
      <c r="M1545" s="11"/>
      <c r="N1545" s="11"/>
      <c r="O1545" s="11"/>
      <c r="P1545" s="11"/>
      <c r="Q1545" s="11"/>
      <c r="R1545" s="11"/>
      <c r="S1545" s="11"/>
      <c r="T1545" s="11"/>
      <c r="U1545" s="11"/>
      <c r="V1545" s="11"/>
      <c r="W1545" s="11"/>
      <c r="X1545" s="11"/>
      <c r="Y1545" s="11"/>
      <c r="Z1545" s="11"/>
      <c r="AA1545" s="11"/>
      <c r="AB1545" s="11"/>
      <c r="AC1545" s="11"/>
      <c r="AD1545" s="11"/>
      <c r="AE1545" s="11"/>
      <c r="AF1545" s="11"/>
      <c r="AG1545" s="11"/>
      <c r="AH1545" s="11"/>
    </row>
    <row r="1546" spans="1:34" x14ac:dyDescent="0.25">
      <c r="A1546" s="11"/>
      <c r="B1546" s="11"/>
      <c r="C1546" s="11"/>
      <c r="D1546" s="11"/>
      <c r="E1546" s="11"/>
      <c r="H1546" s="11"/>
      <c r="I1546" s="202"/>
      <c r="J1546" s="11"/>
      <c r="K1546" s="11"/>
      <c r="L1546" s="11"/>
      <c r="M1546" s="11"/>
      <c r="N1546" s="11"/>
      <c r="O1546" s="11"/>
      <c r="P1546" s="11"/>
      <c r="Q1546" s="11"/>
      <c r="R1546" s="11"/>
      <c r="S1546" s="11"/>
      <c r="T1546" s="11"/>
      <c r="U1546" s="11"/>
      <c r="V1546" s="11"/>
      <c r="W1546" s="11"/>
      <c r="X1546" s="11"/>
      <c r="Y1546" s="11"/>
      <c r="Z1546" s="11"/>
      <c r="AA1546" s="11"/>
      <c r="AB1546" s="11"/>
      <c r="AC1546" s="11"/>
      <c r="AD1546" s="11"/>
      <c r="AE1546" s="11"/>
      <c r="AF1546" s="11"/>
      <c r="AG1546" s="11"/>
      <c r="AH1546" s="11"/>
    </row>
    <row r="1547" spans="1:34" x14ac:dyDescent="0.25">
      <c r="A1547" s="11"/>
      <c r="B1547" s="11"/>
      <c r="C1547" s="11"/>
      <c r="D1547" s="11"/>
      <c r="E1547" s="11"/>
      <c r="H1547" s="11"/>
      <c r="I1547" s="202"/>
      <c r="J1547" s="11"/>
      <c r="K1547" s="11"/>
      <c r="L1547" s="11"/>
      <c r="M1547" s="11"/>
      <c r="N1547" s="11"/>
      <c r="O1547" s="11"/>
      <c r="P1547" s="11"/>
      <c r="Q1547" s="11"/>
      <c r="R1547" s="11"/>
      <c r="S1547" s="11"/>
      <c r="T1547" s="11"/>
      <c r="U1547" s="11"/>
      <c r="V1547" s="11"/>
      <c r="W1547" s="11"/>
      <c r="X1547" s="11"/>
      <c r="Y1547" s="11"/>
      <c r="Z1547" s="11"/>
      <c r="AA1547" s="11"/>
      <c r="AB1547" s="11"/>
      <c r="AC1547" s="11"/>
      <c r="AD1547" s="11"/>
      <c r="AE1547" s="11"/>
      <c r="AF1547" s="11"/>
      <c r="AG1547" s="11"/>
      <c r="AH1547" s="11"/>
    </row>
    <row r="1548" spans="1:34" x14ac:dyDescent="0.25">
      <c r="A1548" s="11"/>
      <c r="B1548" s="11"/>
      <c r="C1548" s="11"/>
      <c r="D1548" s="11"/>
      <c r="E1548" s="11"/>
      <c r="H1548" s="11"/>
      <c r="I1548" s="202"/>
      <c r="J1548" s="11"/>
      <c r="K1548" s="11"/>
      <c r="L1548" s="11"/>
      <c r="M1548" s="11"/>
      <c r="N1548" s="11"/>
      <c r="O1548" s="11"/>
      <c r="P1548" s="11"/>
      <c r="Q1548" s="11"/>
      <c r="R1548" s="11"/>
      <c r="S1548" s="11"/>
      <c r="T1548" s="11"/>
      <c r="U1548" s="11"/>
      <c r="V1548" s="11"/>
      <c r="W1548" s="11"/>
      <c r="X1548" s="11"/>
      <c r="Y1548" s="11"/>
      <c r="Z1548" s="11"/>
      <c r="AA1548" s="11"/>
      <c r="AB1548" s="11"/>
      <c r="AC1548" s="11"/>
      <c r="AD1548" s="11"/>
      <c r="AE1548" s="11"/>
      <c r="AF1548" s="11"/>
      <c r="AG1548" s="11"/>
      <c r="AH1548" s="11"/>
    </row>
    <row r="1549" spans="1:34" x14ac:dyDescent="0.25">
      <c r="A1549" s="11"/>
      <c r="B1549" s="11"/>
      <c r="C1549" s="11"/>
      <c r="D1549" s="11"/>
      <c r="E1549" s="11"/>
      <c r="H1549" s="11"/>
      <c r="I1549" s="202"/>
      <c r="J1549" s="11"/>
      <c r="K1549" s="11"/>
      <c r="L1549" s="11"/>
      <c r="M1549" s="11"/>
      <c r="N1549" s="11"/>
      <c r="O1549" s="11"/>
      <c r="P1549" s="11"/>
      <c r="Q1549" s="11"/>
      <c r="R1549" s="11"/>
      <c r="S1549" s="11"/>
      <c r="T1549" s="11"/>
      <c r="U1549" s="11"/>
      <c r="V1549" s="11"/>
      <c r="W1549" s="11"/>
      <c r="X1549" s="11"/>
      <c r="Y1549" s="11"/>
      <c r="Z1549" s="11"/>
      <c r="AA1549" s="11"/>
      <c r="AB1549" s="11"/>
      <c r="AC1549" s="11"/>
      <c r="AD1549" s="11"/>
      <c r="AE1549" s="11"/>
      <c r="AF1549" s="11"/>
      <c r="AG1549" s="11"/>
      <c r="AH1549" s="11"/>
    </row>
    <row r="1550" spans="1:34" x14ac:dyDescent="0.25">
      <c r="A1550" s="11"/>
      <c r="B1550" s="11"/>
      <c r="C1550" s="11"/>
      <c r="D1550" s="11"/>
      <c r="E1550" s="11"/>
      <c r="H1550" s="11"/>
      <c r="I1550" s="202"/>
      <c r="J1550" s="11"/>
      <c r="K1550" s="11"/>
      <c r="L1550" s="11"/>
      <c r="M1550" s="11"/>
      <c r="N1550" s="11"/>
      <c r="O1550" s="11"/>
      <c r="P1550" s="11"/>
      <c r="Q1550" s="11"/>
      <c r="R1550" s="11"/>
      <c r="S1550" s="11"/>
      <c r="T1550" s="11"/>
      <c r="U1550" s="11"/>
      <c r="V1550" s="11"/>
      <c r="W1550" s="11"/>
      <c r="X1550" s="11"/>
      <c r="Y1550" s="11"/>
      <c r="Z1550" s="11"/>
      <c r="AA1550" s="11"/>
      <c r="AB1550" s="11"/>
      <c r="AC1550" s="11"/>
      <c r="AD1550" s="11"/>
      <c r="AE1550" s="11"/>
      <c r="AF1550" s="11"/>
      <c r="AG1550" s="11"/>
      <c r="AH1550" s="11"/>
    </row>
    <row r="1551" spans="1:34" x14ac:dyDescent="0.25">
      <c r="A1551" s="11"/>
      <c r="B1551" s="11"/>
      <c r="C1551" s="11"/>
      <c r="D1551" s="11"/>
      <c r="E1551" s="11"/>
      <c r="H1551" s="11"/>
      <c r="I1551" s="202"/>
      <c r="J1551" s="11"/>
      <c r="K1551" s="11"/>
      <c r="L1551" s="11"/>
      <c r="M1551" s="11"/>
      <c r="N1551" s="11"/>
      <c r="O1551" s="11"/>
      <c r="P1551" s="11"/>
      <c r="Q1551" s="11"/>
      <c r="R1551" s="11"/>
      <c r="S1551" s="11"/>
      <c r="T1551" s="11"/>
      <c r="U1551" s="11"/>
      <c r="V1551" s="11"/>
      <c r="W1551" s="11"/>
      <c r="X1551" s="11"/>
      <c r="Y1551" s="11"/>
      <c r="Z1551" s="11"/>
      <c r="AA1551" s="11"/>
      <c r="AB1551" s="11"/>
      <c r="AC1551" s="11"/>
      <c r="AD1551" s="11"/>
      <c r="AE1551" s="11"/>
      <c r="AF1551" s="11"/>
      <c r="AG1551" s="11"/>
      <c r="AH1551" s="11"/>
    </row>
    <row r="1552" spans="1:34" x14ac:dyDescent="0.25">
      <c r="A1552" s="11"/>
      <c r="B1552" s="11"/>
      <c r="C1552" s="11"/>
      <c r="D1552" s="11"/>
      <c r="E1552" s="11"/>
      <c r="H1552" s="11"/>
      <c r="I1552" s="202"/>
      <c r="J1552" s="11"/>
      <c r="K1552" s="11"/>
      <c r="L1552" s="11"/>
      <c r="M1552" s="11"/>
      <c r="N1552" s="11"/>
      <c r="O1552" s="11"/>
      <c r="P1552" s="11"/>
      <c r="Q1552" s="11"/>
      <c r="R1552" s="11"/>
      <c r="S1552" s="11"/>
      <c r="T1552" s="11"/>
      <c r="U1552" s="11"/>
      <c r="V1552" s="11"/>
      <c r="W1552" s="11"/>
      <c r="X1552" s="11"/>
      <c r="Y1552" s="11"/>
      <c r="Z1552" s="11"/>
      <c r="AA1552" s="11"/>
      <c r="AB1552" s="11"/>
      <c r="AC1552" s="11"/>
      <c r="AD1552" s="11"/>
      <c r="AE1552" s="11"/>
      <c r="AF1552" s="11"/>
      <c r="AG1552" s="11"/>
      <c r="AH1552" s="11"/>
    </row>
    <row r="1553" spans="1:34" x14ac:dyDescent="0.25">
      <c r="A1553" s="11"/>
      <c r="B1553" s="11"/>
      <c r="C1553" s="11"/>
      <c r="D1553" s="11"/>
      <c r="E1553" s="11"/>
      <c r="H1553" s="11"/>
      <c r="I1553" s="202"/>
      <c r="J1553" s="11"/>
      <c r="K1553" s="11"/>
      <c r="L1553" s="11"/>
      <c r="M1553" s="11"/>
      <c r="N1553" s="11"/>
      <c r="O1553" s="11"/>
      <c r="P1553" s="11"/>
      <c r="Q1553" s="11"/>
      <c r="R1553" s="11"/>
      <c r="S1553" s="11"/>
      <c r="T1553" s="11"/>
      <c r="U1553" s="11"/>
      <c r="V1553" s="11"/>
      <c r="W1553" s="11"/>
      <c r="X1553" s="11"/>
      <c r="Y1553" s="11"/>
      <c r="Z1553" s="11"/>
      <c r="AA1553" s="11"/>
      <c r="AB1553" s="11"/>
      <c r="AC1553" s="11"/>
      <c r="AD1553" s="11"/>
      <c r="AE1553" s="11"/>
      <c r="AF1553" s="11"/>
      <c r="AG1553" s="11"/>
      <c r="AH1553" s="11"/>
    </row>
    <row r="1554" spans="1:34" x14ac:dyDescent="0.25">
      <c r="A1554" s="11"/>
      <c r="B1554" s="11"/>
      <c r="C1554" s="11"/>
      <c r="D1554" s="11"/>
      <c r="E1554" s="11"/>
      <c r="H1554" s="11"/>
      <c r="I1554" s="202"/>
      <c r="J1554" s="11"/>
      <c r="K1554" s="11"/>
      <c r="L1554" s="11"/>
      <c r="M1554" s="11"/>
      <c r="N1554" s="11"/>
      <c r="O1554" s="11"/>
      <c r="P1554" s="11"/>
      <c r="Q1554" s="11"/>
      <c r="R1554" s="11"/>
      <c r="S1554" s="11"/>
      <c r="T1554" s="11"/>
      <c r="U1554" s="11"/>
      <c r="V1554" s="11"/>
      <c r="W1554" s="11"/>
      <c r="X1554" s="11"/>
      <c r="Y1554" s="11"/>
      <c r="Z1554" s="11"/>
      <c r="AA1554" s="11"/>
      <c r="AB1554" s="11"/>
      <c r="AC1554" s="11"/>
      <c r="AD1554" s="11"/>
      <c r="AE1554" s="11"/>
      <c r="AF1554" s="11"/>
      <c r="AG1554" s="11"/>
      <c r="AH1554" s="11"/>
    </row>
    <row r="1555" spans="1:34" x14ac:dyDescent="0.25">
      <c r="A1555" s="11"/>
      <c r="B1555" s="11"/>
      <c r="C1555" s="11"/>
      <c r="D1555" s="11"/>
      <c r="E1555" s="11"/>
      <c r="H1555" s="11"/>
      <c r="I1555" s="202"/>
      <c r="J1555" s="11"/>
      <c r="K1555" s="11"/>
      <c r="L1555" s="11"/>
      <c r="M1555" s="11"/>
      <c r="N1555" s="11"/>
      <c r="O1555" s="11"/>
      <c r="P1555" s="11"/>
      <c r="Q1555" s="11"/>
      <c r="R1555" s="11"/>
      <c r="S1555" s="11"/>
      <c r="T1555" s="11"/>
      <c r="U1555" s="11"/>
      <c r="V1555" s="11"/>
      <c r="W1555" s="11"/>
      <c r="X1555" s="11"/>
      <c r="Y1555" s="11"/>
      <c r="Z1555" s="11"/>
      <c r="AA1555" s="11"/>
      <c r="AB1555" s="11"/>
      <c r="AC1555" s="11"/>
      <c r="AD1555" s="11"/>
      <c r="AE1555" s="11"/>
      <c r="AF1555" s="11"/>
      <c r="AG1555" s="11"/>
      <c r="AH1555" s="11"/>
    </row>
    <row r="1556" spans="1:34" x14ac:dyDescent="0.25">
      <c r="A1556" s="11"/>
      <c r="B1556" s="11"/>
      <c r="C1556" s="11"/>
      <c r="D1556" s="11"/>
      <c r="E1556" s="11"/>
      <c r="H1556" s="11"/>
      <c r="I1556" s="202"/>
      <c r="J1556" s="11"/>
      <c r="K1556" s="11"/>
      <c r="L1556" s="11"/>
      <c r="M1556" s="11"/>
      <c r="N1556" s="11"/>
      <c r="O1556" s="11"/>
      <c r="P1556" s="11"/>
      <c r="Q1556" s="11"/>
      <c r="R1556" s="11"/>
      <c r="S1556" s="11"/>
      <c r="T1556" s="11"/>
      <c r="U1556" s="11"/>
      <c r="V1556" s="11"/>
      <c r="W1556" s="11"/>
      <c r="X1556" s="11"/>
      <c r="Y1556" s="11"/>
      <c r="Z1556" s="11"/>
      <c r="AA1556" s="11"/>
      <c r="AB1556" s="11"/>
      <c r="AC1556" s="11"/>
      <c r="AD1556" s="11"/>
      <c r="AE1556" s="11"/>
      <c r="AF1556" s="11"/>
      <c r="AG1556" s="11"/>
      <c r="AH1556" s="11"/>
    </row>
    <row r="1557" spans="1:34" x14ac:dyDescent="0.25">
      <c r="A1557" s="11"/>
      <c r="B1557" s="11"/>
      <c r="C1557" s="11"/>
      <c r="D1557" s="11"/>
      <c r="E1557" s="11"/>
      <c r="H1557" s="11"/>
      <c r="I1557" s="202"/>
      <c r="J1557" s="11"/>
      <c r="K1557" s="11"/>
      <c r="L1557" s="11"/>
      <c r="M1557" s="11"/>
      <c r="N1557" s="11"/>
      <c r="O1557" s="11"/>
      <c r="P1557" s="11"/>
      <c r="Q1557" s="11"/>
      <c r="R1557" s="11"/>
      <c r="S1557" s="11"/>
      <c r="T1557" s="11"/>
      <c r="U1557" s="11"/>
      <c r="V1557" s="11"/>
      <c r="W1557" s="11"/>
      <c r="X1557" s="11"/>
      <c r="Y1557" s="11"/>
      <c r="Z1557" s="11"/>
      <c r="AA1557" s="11"/>
      <c r="AB1557" s="11"/>
      <c r="AC1557" s="11"/>
      <c r="AD1557" s="11"/>
      <c r="AE1557" s="11"/>
      <c r="AF1557" s="11"/>
      <c r="AG1557" s="11"/>
      <c r="AH1557" s="11"/>
    </row>
    <row r="1558" spans="1:34" x14ac:dyDescent="0.25">
      <c r="A1558" s="11"/>
      <c r="B1558" s="11"/>
      <c r="C1558" s="11"/>
      <c r="D1558" s="11"/>
      <c r="E1558" s="11"/>
      <c r="H1558" s="11"/>
      <c r="I1558" s="202"/>
      <c r="J1558" s="11"/>
      <c r="K1558" s="11"/>
      <c r="L1558" s="11"/>
      <c r="M1558" s="11"/>
      <c r="N1558" s="11"/>
      <c r="O1558" s="11"/>
      <c r="P1558" s="11"/>
      <c r="Q1558" s="11"/>
      <c r="R1558" s="11"/>
      <c r="S1558" s="11"/>
      <c r="T1558" s="11"/>
      <c r="U1558" s="11"/>
      <c r="V1558" s="11"/>
      <c r="W1558" s="11"/>
      <c r="X1558" s="11"/>
      <c r="Y1558" s="11"/>
      <c r="Z1558" s="11"/>
      <c r="AA1558" s="11"/>
      <c r="AB1558" s="11"/>
      <c r="AC1558" s="11"/>
      <c r="AD1558" s="11"/>
      <c r="AE1558" s="11"/>
      <c r="AF1558" s="11"/>
      <c r="AG1558" s="11"/>
      <c r="AH1558" s="11"/>
    </row>
    <row r="1559" spans="1:34" x14ac:dyDescent="0.25">
      <c r="A1559" s="11"/>
      <c r="B1559" s="11"/>
      <c r="C1559" s="11"/>
      <c r="D1559" s="11"/>
      <c r="E1559" s="11"/>
      <c r="H1559" s="11"/>
      <c r="I1559" s="202"/>
      <c r="J1559" s="11"/>
      <c r="K1559" s="11"/>
      <c r="L1559" s="11"/>
      <c r="M1559" s="11"/>
      <c r="N1559" s="11"/>
      <c r="O1559" s="11"/>
      <c r="P1559" s="11"/>
      <c r="Q1559" s="11"/>
      <c r="R1559" s="11"/>
      <c r="S1559" s="11"/>
      <c r="T1559" s="11"/>
      <c r="U1559" s="11"/>
      <c r="V1559" s="11"/>
      <c r="W1559" s="11"/>
      <c r="X1559" s="11"/>
      <c r="Y1559" s="11"/>
      <c r="Z1559" s="11"/>
      <c r="AA1559" s="11"/>
      <c r="AB1559" s="11"/>
      <c r="AC1559" s="11"/>
      <c r="AD1559" s="11"/>
      <c r="AE1559" s="11"/>
      <c r="AF1559" s="11"/>
      <c r="AG1559" s="11"/>
      <c r="AH1559" s="11"/>
    </row>
    <row r="1560" spans="1:34" x14ac:dyDescent="0.25">
      <c r="A1560" s="11"/>
      <c r="B1560" s="11"/>
      <c r="C1560" s="11"/>
      <c r="D1560" s="11"/>
      <c r="E1560" s="11"/>
      <c r="H1560" s="11"/>
      <c r="I1560" s="202"/>
      <c r="J1560" s="11"/>
      <c r="K1560" s="11"/>
      <c r="L1560" s="11"/>
      <c r="M1560" s="11"/>
      <c r="N1560" s="11"/>
      <c r="O1560" s="11"/>
      <c r="P1560" s="11"/>
      <c r="Q1560" s="11"/>
      <c r="R1560" s="11"/>
      <c r="S1560" s="11"/>
      <c r="T1560" s="11"/>
      <c r="U1560" s="11"/>
      <c r="V1560" s="11"/>
      <c r="W1560" s="11"/>
      <c r="X1560" s="11"/>
      <c r="Y1560" s="11"/>
      <c r="Z1560" s="11"/>
      <c r="AA1560" s="11"/>
      <c r="AB1560" s="11"/>
      <c r="AC1560" s="11"/>
      <c r="AD1560" s="11"/>
      <c r="AE1560" s="11"/>
      <c r="AF1560" s="11"/>
      <c r="AG1560" s="11"/>
      <c r="AH1560" s="11"/>
    </row>
    <row r="1561" spans="1:34" x14ac:dyDescent="0.25">
      <c r="A1561" s="11"/>
      <c r="B1561" s="11"/>
      <c r="C1561" s="11"/>
      <c r="D1561" s="11"/>
      <c r="E1561" s="11"/>
      <c r="H1561" s="11"/>
      <c r="I1561" s="202"/>
      <c r="J1561" s="11"/>
      <c r="K1561" s="11"/>
      <c r="L1561" s="11"/>
      <c r="M1561" s="11"/>
      <c r="N1561" s="11"/>
      <c r="O1561" s="11"/>
      <c r="P1561" s="11"/>
      <c r="Q1561" s="11"/>
      <c r="R1561" s="11"/>
      <c r="S1561" s="11"/>
      <c r="T1561" s="11"/>
      <c r="U1561" s="11"/>
      <c r="V1561" s="11"/>
      <c r="W1561" s="11"/>
      <c r="X1561" s="11"/>
      <c r="Y1561" s="11"/>
      <c r="Z1561" s="11"/>
      <c r="AA1561" s="11"/>
      <c r="AB1561" s="11"/>
      <c r="AC1561" s="11"/>
      <c r="AD1561" s="11"/>
      <c r="AE1561" s="11"/>
      <c r="AF1561" s="11"/>
      <c r="AG1561" s="11"/>
      <c r="AH1561" s="11"/>
    </row>
    <row r="1562" spans="1:34" x14ac:dyDescent="0.25">
      <c r="A1562" s="11"/>
      <c r="B1562" s="11"/>
      <c r="C1562" s="11"/>
      <c r="D1562" s="11"/>
      <c r="E1562" s="11"/>
      <c r="H1562" s="11"/>
      <c r="I1562" s="202"/>
      <c r="J1562" s="11"/>
      <c r="K1562" s="11"/>
      <c r="L1562" s="11"/>
      <c r="M1562" s="11"/>
      <c r="N1562" s="11"/>
      <c r="O1562" s="11"/>
      <c r="P1562" s="11"/>
      <c r="Q1562" s="11"/>
      <c r="R1562" s="11"/>
      <c r="S1562" s="11"/>
      <c r="T1562" s="11"/>
      <c r="U1562" s="11"/>
      <c r="V1562" s="11"/>
      <c r="W1562" s="11"/>
      <c r="X1562" s="11"/>
      <c r="Y1562" s="11"/>
      <c r="Z1562" s="11"/>
      <c r="AA1562" s="11"/>
      <c r="AB1562" s="11"/>
      <c r="AC1562" s="11"/>
      <c r="AD1562" s="11"/>
      <c r="AE1562" s="11"/>
      <c r="AF1562" s="11"/>
      <c r="AG1562" s="11"/>
      <c r="AH1562" s="11"/>
    </row>
    <row r="1563" spans="1:34" x14ac:dyDescent="0.25">
      <c r="A1563" s="11"/>
      <c r="B1563" s="11"/>
      <c r="C1563" s="11"/>
      <c r="D1563" s="11"/>
      <c r="E1563" s="11"/>
      <c r="H1563" s="11"/>
      <c r="I1563" s="202"/>
      <c r="J1563" s="11"/>
      <c r="K1563" s="11"/>
      <c r="L1563" s="11"/>
      <c r="M1563" s="11"/>
      <c r="N1563" s="11"/>
      <c r="O1563" s="11"/>
      <c r="P1563" s="11"/>
      <c r="Q1563" s="11"/>
      <c r="R1563" s="11"/>
      <c r="S1563" s="11"/>
      <c r="T1563" s="11"/>
      <c r="U1563" s="11"/>
      <c r="V1563" s="11"/>
      <c r="W1563" s="11"/>
      <c r="X1563" s="11"/>
      <c r="Y1563" s="11"/>
      <c r="Z1563" s="11"/>
      <c r="AA1563" s="11"/>
      <c r="AB1563" s="11"/>
      <c r="AC1563" s="11"/>
      <c r="AD1563" s="11"/>
      <c r="AE1563" s="11"/>
      <c r="AF1563" s="11"/>
      <c r="AG1563" s="11"/>
      <c r="AH1563" s="11"/>
    </row>
    <row r="1564" spans="1:34" x14ac:dyDescent="0.25">
      <c r="A1564" s="11"/>
      <c r="B1564" s="11"/>
      <c r="C1564" s="11"/>
      <c r="D1564" s="11"/>
      <c r="E1564" s="11"/>
      <c r="H1564" s="11"/>
      <c r="I1564" s="202"/>
      <c r="J1564" s="11"/>
      <c r="K1564" s="11"/>
      <c r="L1564" s="11"/>
      <c r="M1564" s="11"/>
      <c r="N1564" s="11"/>
      <c r="O1564" s="11"/>
      <c r="P1564" s="11"/>
      <c r="Q1564" s="11"/>
      <c r="R1564" s="11"/>
      <c r="S1564" s="11"/>
      <c r="T1564" s="11"/>
      <c r="U1564" s="11"/>
      <c r="V1564" s="11"/>
      <c r="W1564" s="11"/>
      <c r="X1564" s="11"/>
      <c r="Y1564" s="11"/>
      <c r="Z1564" s="11"/>
      <c r="AA1564" s="11"/>
      <c r="AB1564" s="11"/>
      <c r="AC1564" s="11"/>
      <c r="AD1564" s="11"/>
      <c r="AE1564" s="11"/>
      <c r="AF1564" s="11"/>
      <c r="AG1564" s="11"/>
      <c r="AH1564" s="11"/>
    </row>
    <row r="1565" spans="1:34" x14ac:dyDescent="0.25">
      <c r="A1565" s="11"/>
      <c r="B1565" s="11"/>
      <c r="C1565" s="11"/>
      <c r="D1565" s="11"/>
      <c r="E1565" s="11"/>
      <c r="H1565" s="11"/>
      <c r="I1565" s="202"/>
      <c r="J1565" s="11"/>
      <c r="K1565" s="11"/>
      <c r="L1565" s="11"/>
      <c r="M1565" s="11"/>
      <c r="N1565" s="11"/>
      <c r="O1565" s="11"/>
      <c r="P1565" s="11"/>
      <c r="Q1565" s="11"/>
      <c r="R1565" s="11"/>
      <c r="S1565" s="11"/>
      <c r="T1565" s="11"/>
      <c r="U1565" s="11"/>
      <c r="V1565" s="11"/>
      <c r="W1565" s="11"/>
      <c r="X1565" s="11"/>
      <c r="Y1565" s="11"/>
      <c r="Z1565" s="11"/>
      <c r="AA1565" s="11"/>
      <c r="AB1565" s="11"/>
      <c r="AC1565" s="11"/>
      <c r="AD1565" s="11"/>
      <c r="AE1565" s="11"/>
      <c r="AF1565" s="11"/>
      <c r="AG1565" s="11"/>
      <c r="AH1565" s="11"/>
    </row>
    <row r="1566" spans="1:34" x14ac:dyDescent="0.25">
      <c r="A1566" s="11"/>
      <c r="B1566" s="11"/>
      <c r="C1566" s="11"/>
      <c r="D1566" s="11"/>
      <c r="E1566" s="11"/>
      <c r="H1566" s="11"/>
      <c r="I1566" s="202"/>
      <c r="J1566" s="11"/>
      <c r="K1566" s="11"/>
      <c r="L1566" s="11"/>
      <c r="M1566" s="11"/>
      <c r="N1566" s="11"/>
      <c r="O1566" s="11"/>
      <c r="P1566" s="11"/>
      <c r="Q1566" s="11"/>
      <c r="R1566" s="11"/>
      <c r="S1566" s="11"/>
      <c r="T1566" s="11"/>
      <c r="U1566" s="11"/>
      <c r="V1566" s="11"/>
      <c r="W1566" s="11"/>
      <c r="X1566" s="11"/>
      <c r="Y1566" s="11"/>
      <c r="Z1566" s="11"/>
      <c r="AA1566" s="11"/>
      <c r="AB1566" s="11"/>
      <c r="AC1566" s="11"/>
      <c r="AD1566" s="11"/>
      <c r="AE1566" s="11"/>
      <c r="AF1566" s="11"/>
      <c r="AG1566" s="11"/>
      <c r="AH1566" s="11"/>
    </row>
    <row r="1567" spans="1:34" x14ac:dyDescent="0.25">
      <c r="A1567" s="11"/>
      <c r="B1567" s="11"/>
      <c r="C1567" s="11"/>
      <c r="D1567" s="11"/>
      <c r="E1567" s="11"/>
      <c r="H1567" s="11"/>
      <c r="I1567" s="202"/>
      <c r="J1567" s="11"/>
      <c r="K1567" s="11"/>
      <c r="L1567" s="11"/>
      <c r="M1567" s="11"/>
      <c r="N1567" s="11"/>
      <c r="O1567" s="11"/>
      <c r="P1567" s="11"/>
      <c r="Q1567" s="11"/>
      <c r="R1567" s="11"/>
      <c r="S1567" s="11"/>
      <c r="T1567" s="11"/>
      <c r="U1567" s="11"/>
      <c r="V1567" s="11"/>
      <c r="W1567" s="11"/>
      <c r="X1567" s="11"/>
      <c r="Y1567" s="11"/>
      <c r="Z1567" s="11"/>
      <c r="AA1567" s="11"/>
      <c r="AB1567" s="11"/>
      <c r="AC1567" s="11"/>
      <c r="AD1567" s="11"/>
      <c r="AE1567" s="11"/>
      <c r="AF1567" s="11"/>
      <c r="AG1567" s="11"/>
      <c r="AH1567" s="11"/>
    </row>
    <row r="1568" spans="1:34" x14ac:dyDescent="0.25">
      <c r="A1568" s="11"/>
      <c r="B1568" s="11"/>
      <c r="C1568" s="11"/>
      <c r="D1568" s="11"/>
      <c r="E1568" s="11"/>
      <c r="H1568" s="11"/>
      <c r="I1568" s="202"/>
      <c r="J1568" s="11"/>
      <c r="K1568" s="11"/>
      <c r="L1568" s="11"/>
      <c r="M1568" s="11"/>
      <c r="N1568" s="11"/>
      <c r="O1568" s="11"/>
      <c r="P1568" s="11"/>
      <c r="Q1568" s="11"/>
      <c r="R1568" s="11"/>
      <c r="S1568" s="11"/>
      <c r="T1568" s="11"/>
      <c r="U1568" s="11"/>
      <c r="V1568" s="11"/>
      <c r="W1568" s="11"/>
      <c r="X1568" s="11"/>
      <c r="Y1568" s="11"/>
      <c r="Z1568" s="11"/>
      <c r="AA1568" s="11"/>
      <c r="AB1568" s="11"/>
      <c r="AC1568" s="11"/>
      <c r="AD1568" s="11"/>
      <c r="AE1568" s="11"/>
      <c r="AF1568" s="11"/>
      <c r="AG1568" s="11"/>
      <c r="AH1568" s="11"/>
    </row>
    <row r="1569" spans="1:34" x14ac:dyDescent="0.25">
      <c r="A1569" s="11"/>
      <c r="B1569" s="11"/>
      <c r="C1569" s="11"/>
      <c r="D1569" s="11"/>
      <c r="E1569" s="11"/>
      <c r="H1569" s="11"/>
      <c r="I1569" s="202"/>
      <c r="J1569" s="11"/>
      <c r="K1569" s="11"/>
      <c r="L1569" s="11"/>
      <c r="M1569" s="11"/>
      <c r="N1569" s="11"/>
      <c r="O1569" s="11"/>
      <c r="P1569" s="11"/>
      <c r="Q1569" s="11"/>
      <c r="R1569" s="11"/>
      <c r="S1569" s="11"/>
      <c r="T1569" s="11"/>
      <c r="U1569" s="11"/>
      <c r="V1569" s="11"/>
      <c r="W1569" s="11"/>
      <c r="X1569" s="11"/>
      <c r="Y1569" s="11"/>
      <c r="Z1569" s="11"/>
      <c r="AA1569" s="11"/>
      <c r="AB1569" s="11"/>
      <c r="AC1569" s="11"/>
      <c r="AD1569" s="11"/>
      <c r="AE1569" s="11"/>
      <c r="AF1569" s="11"/>
      <c r="AG1569" s="11"/>
      <c r="AH1569" s="11"/>
    </row>
    <row r="1570" spans="1:34" x14ac:dyDescent="0.25">
      <c r="A1570" s="11"/>
      <c r="B1570" s="11"/>
      <c r="C1570" s="11"/>
      <c r="D1570" s="11"/>
      <c r="E1570" s="11"/>
      <c r="H1570" s="11"/>
      <c r="I1570" s="202"/>
      <c r="J1570" s="11"/>
      <c r="K1570" s="11"/>
      <c r="L1570" s="11"/>
      <c r="M1570" s="11"/>
      <c r="N1570" s="11"/>
      <c r="O1570" s="11"/>
      <c r="P1570" s="11"/>
      <c r="Q1570" s="11"/>
      <c r="R1570" s="11"/>
      <c r="S1570" s="11"/>
      <c r="T1570" s="11"/>
      <c r="U1570" s="11"/>
      <c r="V1570" s="11"/>
      <c r="W1570" s="11"/>
      <c r="X1570" s="11"/>
      <c r="Y1570" s="11"/>
      <c r="Z1570" s="11"/>
      <c r="AA1570" s="11"/>
      <c r="AB1570" s="11"/>
      <c r="AC1570" s="11"/>
      <c r="AD1570" s="11"/>
      <c r="AE1570" s="11"/>
      <c r="AF1570" s="11"/>
      <c r="AG1570" s="11"/>
      <c r="AH1570" s="11"/>
    </row>
    <row r="1571" spans="1:34" x14ac:dyDescent="0.25">
      <c r="A1571" s="11"/>
      <c r="B1571" s="11"/>
      <c r="C1571" s="11"/>
      <c r="D1571" s="11"/>
      <c r="E1571" s="11"/>
      <c r="H1571" s="11"/>
      <c r="I1571" s="202"/>
      <c r="J1571" s="11"/>
      <c r="K1571" s="11"/>
      <c r="L1571" s="11"/>
      <c r="M1571" s="11"/>
      <c r="N1571" s="11"/>
      <c r="O1571" s="11"/>
      <c r="P1571" s="11"/>
      <c r="Q1571" s="11"/>
      <c r="R1571" s="11"/>
      <c r="S1571" s="11"/>
      <c r="T1571" s="11"/>
      <c r="U1571" s="11"/>
      <c r="V1571" s="11"/>
      <c r="W1571" s="11"/>
      <c r="X1571" s="11"/>
      <c r="Y1571" s="11"/>
      <c r="Z1571" s="11"/>
      <c r="AA1571" s="11"/>
      <c r="AB1571" s="11"/>
      <c r="AC1571" s="11"/>
      <c r="AD1571" s="11"/>
      <c r="AE1571" s="11"/>
      <c r="AF1571" s="11"/>
      <c r="AG1571" s="11"/>
      <c r="AH1571" s="11"/>
    </row>
    <row r="1572" spans="1:34" x14ac:dyDescent="0.25">
      <c r="A1572" s="11"/>
      <c r="B1572" s="11"/>
      <c r="C1572" s="11"/>
      <c r="D1572" s="11"/>
      <c r="E1572" s="11"/>
      <c r="H1572" s="11"/>
      <c r="I1572" s="202"/>
      <c r="J1572" s="11"/>
      <c r="K1572" s="11"/>
      <c r="L1572" s="11"/>
      <c r="M1572" s="11"/>
      <c r="N1572" s="11"/>
      <c r="O1572" s="11"/>
      <c r="P1572" s="11"/>
      <c r="Q1572" s="11"/>
      <c r="R1572" s="11"/>
      <c r="S1572" s="11"/>
      <c r="T1572" s="11"/>
      <c r="U1572" s="11"/>
      <c r="V1572" s="11"/>
      <c r="W1572" s="11"/>
      <c r="X1572" s="11"/>
      <c r="Y1572" s="11"/>
      <c r="Z1572" s="11"/>
      <c r="AA1572" s="11"/>
      <c r="AB1572" s="11"/>
      <c r="AC1572" s="11"/>
      <c r="AD1572" s="11"/>
      <c r="AE1572" s="11"/>
      <c r="AF1572" s="11"/>
      <c r="AG1572" s="11"/>
      <c r="AH1572" s="11"/>
    </row>
    <row r="1573" spans="1:34" x14ac:dyDescent="0.25">
      <c r="A1573" s="11"/>
      <c r="B1573" s="11"/>
      <c r="C1573" s="11"/>
      <c r="D1573" s="11"/>
      <c r="E1573" s="11"/>
      <c r="H1573" s="11"/>
      <c r="I1573" s="202"/>
      <c r="J1573" s="11"/>
      <c r="K1573" s="11"/>
      <c r="L1573" s="11"/>
      <c r="M1573" s="11"/>
      <c r="N1573" s="11"/>
      <c r="O1573" s="11"/>
      <c r="P1573" s="11"/>
      <c r="Q1573" s="11"/>
      <c r="R1573" s="11"/>
      <c r="S1573" s="11"/>
      <c r="T1573" s="11"/>
      <c r="U1573" s="11"/>
      <c r="V1573" s="11"/>
      <c r="W1573" s="11"/>
      <c r="X1573" s="11"/>
      <c r="Y1573" s="11"/>
      <c r="Z1573" s="11"/>
      <c r="AA1573" s="11"/>
      <c r="AB1573" s="11"/>
      <c r="AC1573" s="11"/>
      <c r="AD1573" s="11"/>
      <c r="AE1573" s="11"/>
      <c r="AF1573" s="11"/>
      <c r="AG1573" s="11"/>
      <c r="AH1573" s="11"/>
    </row>
    <row r="1574" spans="1:34" x14ac:dyDescent="0.25">
      <c r="A1574" s="11"/>
      <c r="B1574" s="11"/>
      <c r="C1574" s="11"/>
      <c r="D1574" s="11"/>
      <c r="E1574" s="11"/>
      <c r="H1574" s="11"/>
      <c r="I1574" s="202"/>
      <c r="J1574" s="11"/>
      <c r="K1574" s="11"/>
      <c r="L1574" s="11"/>
      <c r="M1574" s="11"/>
      <c r="N1574" s="11"/>
      <c r="O1574" s="11"/>
      <c r="P1574" s="11"/>
      <c r="Q1574" s="11"/>
      <c r="R1574" s="11"/>
      <c r="S1574" s="11"/>
      <c r="T1574" s="11"/>
      <c r="U1574" s="11"/>
      <c r="V1574" s="11"/>
      <c r="W1574" s="11"/>
      <c r="X1574" s="11"/>
      <c r="Y1574" s="11"/>
      <c r="Z1574" s="11"/>
      <c r="AA1574" s="11"/>
      <c r="AB1574" s="11"/>
      <c r="AC1574" s="11"/>
      <c r="AD1574" s="11"/>
      <c r="AE1574" s="11"/>
      <c r="AF1574" s="11"/>
      <c r="AG1574" s="11"/>
      <c r="AH1574" s="11"/>
    </row>
    <row r="1575" spans="1:34" x14ac:dyDescent="0.25">
      <c r="A1575" s="11"/>
      <c r="B1575" s="11"/>
      <c r="C1575" s="11"/>
      <c r="D1575" s="11"/>
      <c r="E1575" s="11"/>
      <c r="H1575" s="11"/>
      <c r="I1575" s="202"/>
      <c r="J1575" s="11"/>
      <c r="K1575" s="11"/>
      <c r="L1575" s="11"/>
      <c r="M1575" s="11"/>
      <c r="N1575" s="11"/>
      <c r="O1575" s="11"/>
      <c r="P1575" s="11"/>
      <c r="Q1575" s="11"/>
      <c r="R1575" s="11"/>
      <c r="S1575" s="11"/>
      <c r="T1575" s="11"/>
      <c r="U1575" s="11"/>
      <c r="V1575" s="11"/>
      <c r="W1575" s="11"/>
      <c r="X1575" s="11"/>
      <c r="Y1575" s="11"/>
      <c r="Z1575" s="11"/>
      <c r="AA1575" s="11"/>
      <c r="AB1575" s="11"/>
      <c r="AC1575" s="11"/>
      <c r="AD1575" s="11"/>
      <c r="AE1575" s="11"/>
      <c r="AF1575" s="11"/>
      <c r="AG1575" s="11"/>
      <c r="AH1575" s="11"/>
    </row>
    <row r="1576" spans="1:34" x14ac:dyDescent="0.25">
      <c r="A1576" s="11"/>
      <c r="B1576" s="11"/>
      <c r="C1576" s="11"/>
      <c r="D1576" s="11"/>
      <c r="E1576" s="11"/>
      <c r="H1576" s="11"/>
      <c r="I1576" s="202"/>
      <c r="J1576" s="11"/>
      <c r="K1576" s="11"/>
      <c r="L1576" s="11"/>
      <c r="M1576" s="11"/>
      <c r="N1576" s="11"/>
      <c r="O1576" s="11"/>
      <c r="P1576" s="11"/>
      <c r="Q1576" s="11"/>
      <c r="R1576" s="11"/>
      <c r="S1576" s="11"/>
      <c r="T1576" s="11"/>
      <c r="U1576" s="11"/>
      <c r="V1576" s="11"/>
      <c r="W1576" s="11"/>
      <c r="X1576" s="11"/>
      <c r="Y1576" s="11"/>
      <c r="Z1576" s="11"/>
      <c r="AA1576" s="11"/>
      <c r="AB1576" s="11"/>
      <c r="AC1576" s="11"/>
      <c r="AD1576" s="11"/>
      <c r="AE1576" s="11"/>
      <c r="AF1576" s="11"/>
      <c r="AG1576" s="11"/>
      <c r="AH1576" s="11"/>
    </row>
    <row r="1577" spans="1:34" x14ac:dyDescent="0.25">
      <c r="A1577" s="11"/>
      <c r="B1577" s="11"/>
      <c r="C1577" s="11"/>
      <c r="D1577" s="11"/>
      <c r="E1577" s="11"/>
      <c r="H1577" s="11"/>
      <c r="I1577" s="202"/>
      <c r="J1577" s="11"/>
      <c r="K1577" s="11"/>
      <c r="L1577" s="11"/>
      <c r="M1577" s="11"/>
      <c r="N1577" s="11"/>
      <c r="O1577" s="11"/>
      <c r="P1577" s="11"/>
      <c r="Q1577" s="11"/>
      <c r="R1577" s="11"/>
      <c r="S1577" s="11"/>
      <c r="T1577" s="11"/>
      <c r="U1577" s="11"/>
      <c r="V1577" s="11"/>
      <c r="W1577" s="11"/>
      <c r="X1577" s="11"/>
      <c r="Y1577" s="11"/>
      <c r="Z1577" s="11"/>
      <c r="AA1577" s="11"/>
      <c r="AB1577" s="11"/>
      <c r="AC1577" s="11"/>
      <c r="AD1577" s="11"/>
      <c r="AE1577" s="11"/>
      <c r="AF1577" s="11"/>
      <c r="AG1577" s="11"/>
      <c r="AH1577" s="11"/>
    </row>
    <row r="1578" spans="1:34" x14ac:dyDescent="0.25">
      <c r="A1578" s="11"/>
      <c r="B1578" s="11"/>
      <c r="C1578" s="11"/>
      <c r="D1578" s="11"/>
      <c r="E1578" s="11"/>
      <c r="H1578" s="11"/>
      <c r="I1578" s="202"/>
      <c r="J1578" s="11"/>
      <c r="K1578" s="11"/>
      <c r="L1578" s="11"/>
      <c r="M1578" s="11"/>
      <c r="N1578" s="11"/>
      <c r="O1578" s="11"/>
      <c r="P1578" s="11"/>
      <c r="Q1578" s="11"/>
      <c r="R1578" s="11"/>
      <c r="S1578" s="11"/>
      <c r="T1578" s="11"/>
      <c r="U1578" s="11"/>
      <c r="V1578" s="11"/>
      <c r="W1578" s="11"/>
      <c r="X1578" s="11"/>
      <c r="Y1578" s="11"/>
      <c r="Z1578" s="11"/>
      <c r="AA1578" s="11"/>
      <c r="AB1578" s="11"/>
      <c r="AC1578" s="11"/>
      <c r="AD1578" s="11"/>
      <c r="AE1578" s="11"/>
      <c r="AF1578" s="11"/>
      <c r="AG1578" s="11"/>
      <c r="AH1578" s="11"/>
    </row>
    <row r="1579" spans="1:34" x14ac:dyDescent="0.25">
      <c r="A1579" s="11"/>
      <c r="B1579" s="11"/>
      <c r="C1579" s="11"/>
      <c r="D1579" s="11"/>
      <c r="E1579" s="11"/>
      <c r="H1579" s="11"/>
      <c r="I1579" s="202"/>
      <c r="J1579" s="11"/>
      <c r="K1579" s="11"/>
      <c r="L1579" s="11"/>
      <c r="M1579" s="11"/>
      <c r="N1579" s="11"/>
      <c r="O1579" s="11"/>
      <c r="P1579" s="11"/>
      <c r="Q1579" s="11"/>
      <c r="R1579" s="11"/>
      <c r="S1579" s="11"/>
      <c r="T1579" s="11"/>
      <c r="U1579" s="11"/>
      <c r="V1579" s="11"/>
      <c r="W1579" s="11"/>
      <c r="X1579" s="11"/>
      <c r="Y1579" s="11"/>
      <c r="Z1579" s="11"/>
      <c r="AA1579" s="11"/>
      <c r="AB1579" s="11"/>
      <c r="AC1579" s="11"/>
      <c r="AD1579" s="11"/>
      <c r="AE1579" s="11"/>
      <c r="AF1579" s="11"/>
      <c r="AG1579" s="11"/>
      <c r="AH1579" s="11"/>
    </row>
    <row r="1580" spans="1:34" x14ac:dyDescent="0.25">
      <c r="A1580" s="11"/>
      <c r="B1580" s="11"/>
      <c r="C1580" s="11"/>
      <c r="D1580" s="11"/>
      <c r="E1580" s="11"/>
      <c r="H1580" s="11"/>
      <c r="I1580" s="202"/>
      <c r="J1580" s="11"/>
      <c r="K1580" s="11"/>
      <c r="L1580" s="11"/>
      <c r="M1580" s="11"/>
      <c r="N1580" s="11"/>
      <c r="O1580" s="11"/>
      <c r="P1580" s="11"/>
      <c r="Q1580" s="11"/>
      <c r="R1580" s="11"/>
      <c r="S1580" s="11"/>
      <c r="T1580" s="11"/>
      <c r="U1580" s="11"/>
      <c r="V1580" s="11"/>
      <c r="W1580" s="11"/>
      <c r="X1580" s="11"/>
      <c r="Y1580" s="11"/>
      <c r="Z1580" s="11"/>
      <c r="AA1580" s="11"/>
      <c r="AB1580" s="11"/>
      <c r="AC1580" s="11"/>
      <c r="AD1580" s="11"/>
      <c r="AE1580" s="11"/>
      <c r="AF1580" s="11"/>
      <c r="AG1580" s="11"/>
      <c r="AH1580" s="11"/>
    </row>
    <row r="1581" spans="1:34" x14ac:dyDescent="0.25">
      <c r="A1581" s="11"/>
      <c r="B1581" s="11"/>
      <c r="C1581" s="11"/>
      <c r="D1581" s="11"/>
      <c r="E1581" s="11"/>
      <c r="H1581" s="11"/>
      <c r="I1581" s="202"/>
      <c r="J1581" s="11"/>
      <c r="K1581" s="11"/>
      <c r="L1581" s="11"/>
      <c r="M1581" s="11"/>
      <c r="N1581" s="11"/>
      <c r="O1581" s="11"/>
      <c r="P1581" s="11"/>
      <c r="Q1581" s="11"/>
      <c r="R1581" s="11"/>
      <c r="S1581" s="11"/>
      <c r="T1581" s="11"/>
      <c r="U1581" s="11"/>
      <c r="V1581" s="11"/>
      <c r="W1581" s="11"/>
      <c r="X1581" s="11"/>
      <c r="Y1581" s="11"/>
      <c r="Z1581" s="11"/>
      <c r="AA1581" s="11"/>
      <c r="AB1581" s="11"/>
      <c r="AC1581" s="11"/>
      <c r="AD1581" s="11"/>
      <c r="AE1581" s="11"/>
      <c r="AF1581" s="11"/>
      <c r="AG1581" s="11"/>
      <c r="AH1581" s="11"/>
    </row>
    <row r="1582" spans="1:34" x14ac:dyDescent="0.25">
      <c r="A1582" s="11"/>
      <c r="B1582" s="11"/>
      <c r="C1582" s="11"/>
      <c r="D1582" s="11"/>
      <c r="E1582" s="11"/>
      <c r="H1582" s="11"/>
      <c r="I1582" s="202"/>
      <c r="J1582" s="11"/>
      <c r="K1582" s="11"/>
      <c r="L1582" s="11"/>
      <c r="M1582" s="11"/>
      <c r="N1582" s="11"/>
      <c r="O1582" s="11"/>
      <c r="P1582" s="11"/>
      <c r="Q1582" s="11"/>
      <c r="R1582" s="11"/>
      <c r="S1582" s="11"/>
      <c r="T1582" s="11"/>
      <c r="U1582" s="11"/>
      <c r="V1582" s="11"/>
      <c r="W1582" s="11"/>
      <c r="X1582" s="11"/>
      <c r="Y1582" s="11"/>
      <c r="Z1582" s="11"/>
      <c r="AA1582" s="11"/>
      <c r="AB1582" s="11"/>
      <c r="AC1582" s="11"/>
      <c r="AD1582" s="11"/>
      <c r="AE1582" s="11"/>
      <c r="AF1582" s="11"/>
      <c r="AG1582" s="11"/>
      <c r="AH1582" s="11"/>
    </row>
    <row r="1583" spans="1:34" x14ac:dyDescent="0.25">
      <c r="A1583" s="11"/>
      <c r="B1583" s="11"/>
      <c r="C1583" s="11"/>
      <c r="D1583" s="11"/>
      <c r="E1583" s="11"/>
      <c r="H1583" s="11"/>
      <c r="I1583" s="202"/>
      <c r="J1583" s="11"/>
      <c r="K1583" s="11"/>
      <c r="L1583" s="11"/>
      <c r="M1583" s="11"/>
      <c r="N1583" s="11"/>
      <c r="O1583" s="11"/>
      <c r="P1583" s="11"/>
      <c r="Q1583" s="11"/>
      <c r="R1583" s="11"/>
      <c r="S1583" s="11"/>
      <c r="T1583" s="11"/>
      <c r="U1583" s="11"/>
      <c r="V1583" s="11"/>
      <c r="W1583" s="11"/>
      <c r="X1583" s="11"/>
      <c r="Y1583" s="11"/>
      <c r="Z1583" s="11"/>
      <c r="AA1583" s="11"/>
      <c r="AB1583" s="11"/>
      <c r="AC1583" s="11"/>
      <c r="AD1583" s="11"/>
      <c r="AE1583" s="11"/>
      <c r="AF1583" s="11"/>
      <c r="AG1583" s="11"/>
      <c r="AH1583" s="11"/>
    </row>
    <row r="1584" spans="1:34" x14ac:dyDescent="0.25">
      <c r="A1584" s="11"/>
      <c r="B1584" s="11"/>
      <c r="C1584" s="11"/>
      <c r="D1584" s="11"/>
      <c r="E1584" s="11"/>
      <c r="H1584" s="11"/>
      <c r="I1584" s="202"/>
      <c r="J1584" s="11"/>
      <c r="K1584" s="11"/>
      <c r="L1584" s="11"/>
      <c r="M1584" s="11"/>
      <c r="N1584" s="11"/>
      <c r="O1584" s="11"/>
      <c r="P1584" s="11"/>
      <c r="Q1584" s="11"/>
      <c r="R1584" s="11"/>
      <c r="S1584" s="11"/>
      <c r="T1584" s="11"/>
      <c r="U1584" s="11"/>
      <c r="V1584" s="11"/>
      <c r="W1584" s="11"/>
      <c r="X1584" s="11"/>
      <c r="Y1584" s="11"/>
      <c r="Z1584" s="11"/>
      <c r="AA1584" s="11"/>
      <c r="AB1584" s="11"/>
      <c r="AC1584" s="11"/>
      <c r="AD1584" s="11"/>
      <c r="AE1584" s="11"/>
      <c r="AF1584" s="11"/>
      <c r="AG1584" s="11"/>
      <c r="AH1584" s="11"/>
    </row>
    <row r="1585" spans="1:34" x14ac:dyDescent="0.25">
      <c r="A1585" s="11"/>
      <c r="B1585" s="11"/>
      <c r="C1585" s="11"/>
      <c r="D1585" s="11"/>
      <c r="E1585" s="11"/>
      <c r="H1585" s="11"/>
      <c r="I1585" s="202"/>
      <c r="J1585" s="11"/>
      <c r="K1585" s="11"/>
      <c r="L1585" s="11"/>
      <c r="M1585" s="11"/>
      <c r="N1585" s="11"/>
      <c r="O1585" s="11"/>
      <c r="P1585" s="11"/>
      <c r="Q1585" s="11"/>
      <c r="R1585" s="11"/>
      <c r="S1585" s="11"/>
      <c r="T1585" s="11"/>
      <c r="U1585" s="11"/>
      <c r="V1585" s="11"/>
      <c r="W1585" s="11"/>
      <c r="X1585" s="11"/>
      <c r="Y1585" s="11"/>
      <c r="Z1585" s="11"/>
      <c r="AA1585" s="11"/>
      <c r="AB1585" s="11"/>
      <c r="AC1585" s="11"/>
      <c r="AD1585" s="11"/>
      <c r="AE1585" s="11"/>
      <c r="AF1585" s="11"/>
      <c r="AG1585" s="11"/>
      <c r="AH1585" s="11"/>
    </row>
    <row r="1586" spans="1:34" x14ac:dyDescent="0.25">
      <c r="A1586" s="11"/>
      <c r="B1586" s="11"/>
      <c r="C1586" s="11"/>
      <c r="D1586" s="11"/>
      <c r="E1586" s="11"/>
      <c r="H1586" s="11"/>
      <c r="I1586" s="202"/>
      <c r="J1586" s="11"/>
      <c r="K1586" s="11"/>
      <c r="L1586" s="11"/>
      <c r="M1586" s="11"/>
      <c r="N1586" s="11"/>
      <c r="O1586" s="11"/>
      <c r="P1586" s="11"/>
      <c r="Q1586" s="11"/>
      <c r="R1586" s="11"/>
      <c r="S1586" s="11"/>
      <c r="T1586" s="11"/>
      <c r="U1586" s="11"/>
      <c r="V1586" s="11"/>
      <c r="W1586" s="11"/>
      <c r="X1586" s="11"/>
      <c r="Y1586" s="11"/>
      <c r="Z1586" s="11"/>
      <c r="AA1586" s="11"/>
      <c r="AB1586" s="11"/>
      <c r="AC1586" s="11"/>
      <c r="AD1586" s="11"/>
      <c r="AE1586" s="11"/>
      <c r="AF1586" s="11"/>
      <c r="AG1586" s="11"/>
      <c r="AH1586" s="11"/>
    </row>
    <row r="1587" spans="1:34" x14ac:dyDescent="0.25">
      <c r="A1587" s="11"/>
      <c r="B1587" s="11"/>
      <c r="C1587" s="11"/>
      <c r="D1587" s="11"/>
      <c r="E1587" s="11"/>
      <c r="H1587" s="11"/>
      <c r="I1587" s="202"/>
      <c r="J1587" s="11"/>
      <c r="K1587" s="11"/>
      <c r="L1587" s="11"/>
      <c r="M1587" s="11"/>
      <c r="N1587" s="11"/>
      <c r="O1587" s="11"/>
      <c r="P1587" s="11"/>
      <c r="Q1587" s="11"/>
      <c r="R1587" s="11"/>
      <c r="S1587" s="11"/>
      <c r="T1587" s="11"/>
      <c r="U1587" s="11"/>
      <c r="V1587" s="11"/>
      <c r="W1587" s="11"/>
      <c r="X1587" s="11"/>
      <c r="Y1587" s="11"/>
      <c r="Z1587" s="11"/>
      <c r="AA1587" s="11"/>
      <c r="AB1587" s="11"/>
      <c r="AC1587" s="11"/>
      <c r="AD1587" s="11"/>
      <c r="AE1587" s="11"/>
      <c r="AF1587" s="11"/>
      <c r="AG1587" s="11"/>
      <c r="AH1587" s="11"/>
    </row>
    <row r="1588" spans="1:34" x14ac:dyDescent="0.25">
      <c r="A1588" s="11"/>
      <c r="B1588" s="11"/>
      <c r="C1588" s="11"/>
      <c r="D1588" s="11"/>
      <c r="E1588" s="11"/>
      <c r="H1588" s="11"/>
      <c r="I1588" s="202"/>
      <c r="J1588" s="11"/>
      <c r="K1588" s="11"/>
      <c r="L1588" s="11"/>
      <c r="M1588" s="11"/>
      <c r="N1588" s="11"/>
      <c r="O1588" s="11"/>
      <c r="P1588" s="11"/>
      <c r="Q1588" s="11"/>
      <c r="R1588" s="11"/>
      <c r="S1588" s="11"/>
      <c r="T1588" s="11"/>
      <c r="U1588" s="11"/>
      <c r="V1588" s="11"/>
      <c r="W1588" s="11"/>
      <c r="X1588" s="11"/>
      <c r="Y1588" s="11"/>
      <c r="Z1588" s="11"/>
      <c r="AA1588" s="11"/>
      <c r="AB1588" s="11"/>
      <c r="AC1588" s="11"/>
      <c r="AD1588" s="11"/>
      <c r="AE1588" s="11"/>
      <c r="AF1588" s="11"/>
      <c r="AG1588" s="11"/>
      <c r="AH1588" s="11"/>
    </row>
    <row r="1589" spans="1:34" x14ac:dyDescent="0.25">
      <c r="A1589" s="11"/>
      <c r="B1589" s="11"/>
      <c r="C1589" s="11"/>
      <c r="D1589" s="11"/>
      <c r="E1589" s="11"/>
      <c r="H1589" s="11"/>
      <c r="I1589" s="202"/>
      <c r="J1589" s="11"/>
      <c r="K1589" s="11"/>
      <c r="L1589" s="11"/>
      <c r="M1589" s="11"/>
      <c r="N1589" s="11"/>
      <c r="O1589" s="11"/>
      <c r="P1589" s="11"/>
      <c r="Q1589" s="11"/>
      <c r="R1589" s="11"/>
      <c r="S1589" s="11"/>
      <c r="T1589" s="11"/>
      <c r="U1589" s="11"/>
      <c r="V1589" s="11"/>
      <c r="W1589" s="11"/>
      <c r="X1589" s="11"/>
      <c r="Y1589" s="11"/>
      <c r="Z1589" s="11"/>
      <c r="AA1589" s="11"/>
      <c r="AB1589" s="11"/>
      <c r="AC1589" s="11"/>
      <c r="AD1589" s="11"/>
      <c r="AE1589" s="11"/>
      <c r="AF1589" s="11"/>
      <c r="AG1589" s="11"/>
      <c r="AH1589" s="11"/>
    </row>
    <row r="1590" spans="1:34" x14ac:dyDescent="0.25">
      <c r="A1590" s="11"/>
      <c r="B1590" s="11"/>
      <c r="C1590" s="11"/>
      <c r="D1590" s="11"/>
      <c r="E1590" s="11"/>
      <c r="H1590" s="11"/>
      <c r="I1590" s="202"/>
      <c r="J1590" s="11"/>
      <c r="K1590" s="11"/>
      <c r="L1590" s="11"/>
      <c r="M1590" s="11"/>
      <c r="N1590" s="11"/>
      <c r="O1590" s="11"/>
      <c r="P1590" s="11"/>
      <c r="Q1590" s="11"/>
      <c r="R1590" s="11"/>
      <c r="S1590" s="11"/>
      <c r="T1590" s="11"/>
      <c r="U1590" s="11"/>
      <c r="V1590" s="11"/>
      <c r="W1590" s="11"/>
      <c r="X1590" s="11"/>
      <c r="Y1590" s="11"/>
      <c r="Z1590" s="11"/>
      <c r="AA1590" s="11"/>
      <c r="AB1590" s="11"/>
      <c r="AC1590" s="11"/>
      <c r="AD1590" s="11"/>
      <c r="AE1590" s="11"/>
      <c r="AF1590" s="11"/>
      <c r="AG1590" s="11"/>
      <c r="AH1590" s="11"/>
    </row>
    <row r="1591" spans="1:34" x14ac:dyDescent="0.25">
      <c r="A1591" s="11"/>
      <c r="B1591" s="11"/>
      <c r="C1591" s="11"/>
      <c r="D1591" s="11"/>
      <c r="E1591" s="11"/>
      <c r="H1591" s="11"/>
      <c r="I1591" s="202"/>
      <c r="J1591" s="11"/>
      <c r="K1591" s="11"/>
      <c r="L1591" s="11"/>
      <c r="M1591" s="11"/>
      <c r="N1591" s="11"/>
      <c r="O1591" s="11"/>
      <c r="P1591" s="11"/>
      <c r="Q1591" s="11"/>
      <c r="R1591" s="11"/>
      <c r="S1591" s="11"/>
      <c r="T1591" s="11"/>
      <c r="U1591" s="11"/>
      <c r="V1591" s="11"/>
      <c r="W1591" s="11"/>
      <c r="X1591" s="11"/>
      <c r="Y1591" s="11"/>
      <c r="Z1591" s="11"/>
      <c r="AA1591" s="11"/>
      <c r="AB1591" s="11"/>
      <c r="AC1591" s="11"/>
      <c r="AD1591" s="11"/>
      <c r="AE1591" s="11"/>
      <c r="AF1591" s="11"/>
      <c r="AG1591" s="11"/>
      <c r="AH1591" s="11"/>
    </row>
    <row r="1592" spans="1:34" x14ac:dyDescent="0.25">
      <c r="A1592" s="11"/>
      <c r="B1592" s="11"/>
      <c r="C1592" s="11"/>
      <c r="D1592" s="11"/>
      <c r="E1592" s="11"/>
      <c r="H1592" s="11"/>
      <c r="I1592" s="202"/>
      <c r="J1592" s="11"/>
      <c r="K1592" s="11"/>
      <c r="L1592" s="11"/>
      <c r="M1592" s="11"/>
      <c r="N1592" s="11"/>
      <c r="O1592" s="11"/>
      <c r="P1592" s="11"/>
      <c r="Q1592" s="11"/>
      <c r="R1592" s="11"/>
      <c r="S1592" s="11"/>
      <c r="T1592" s="11"/>
      <c r="U1592" s="11"/>
      <c r="V1592" s="11"/>
      <c r="W1592" s="11"/>
      <c r="X1592" s="11"/>
      <c r="Y1592" s="11"/>
      <c r="Z1592" s="11"/>
      <c r="AA1592" s="11"/>
      <c r="AB1592" s="11"/>
      <c r="AC1592" s="11"/>
      <c r="AD1592" s="11"/>
      <c r="AE1592" s="11"/>
      <c r="AF1592" s="11"/>
      <c r="AG1592" s="11"/>
      <c r="AH1592" s="11"/>
    </row>
    <row r="1593" spans="1:34" x14ac:dyDescent="0.25">
      <c r="A1593" s="11"/>
      <c r="B1593" s="11"/>
      <c r="C1593" s="11"/>
      <c r="D1593" s="11"/>
      <c r="E1593" s="11"/>
      <c r="H1593" s="11"/>
      <c r="I1593" s="202"/>
      <c r="J1593" s="11"/>
      <c r="K1593" s="11"/>
      <c r="L1593" s="11"/>
      <c r="M1593" s="11"/>
      <c r="N1593" s="11"/>
      <c r="O1593" s="11"/>
      <c r="P1593" s="11"/>
      <c r="Q1593" s="11"/>
      <c r="R1593" s="11"/>
      <c r="S1593" s="11"/>
      <c r="T1593" s="11"/>
      <c r="U1593" s="11"/>
      <c r="V1593" s="11"/>
      <c r="W1593" s="11"/>
      <c r="X1593" s="11"/>
      <c r="Y1593" s="11"/>
      <c r="Z1593" s="11"/>
      <c r="AA1593" s="11"/>
      <c r="AB1593" s="11"/>
      <c r="AC1593" s="11"/>
      <c r="AD1593" s="11"/>
      <c r="AE1593" s="11"/>
      <c r="AF1593" s="11"/>
      <c r="AG1593" s="11"/>
      <c r="AH1593" s="11"/>
    </row>
    <row r="1594" spans="1:34" x14ac:dyDescent="0.25">
      <c r="A1594" s="11"/>
      <c r="B1594" s="11"/>
      <c r="C1594" s="11"/>
      <c r="D1594" s="11"/>
      <c r="E1594" s="11"/>
      <c r="H1594" s="11"/>
      <c r="I1594" s="202"/>
      <c r="J1594" s="11"/>
      <c r="K1594" s="11"/>
      <c r="L1594" s="11"/>
      <c r="M1594" s="11"/>
      <c r="N1594" s="11"/>
      <c r="O1594" s="11"/>
      <c r="P1594" s="11"/>
      <c r="Q1594" s="11"/>
      <c r="R1594" s="11"/>
      <c r="S1594" s="11"/>
      <c r="T1594" s="11"/>
      <c r="U1594" s="11"/>
      <c r="V1594" s="11"/>
      <c r="W1594" s="11"/>
      <c r="X1594" s="11"/>
      <c r="Y1594" s="11"/>
      <c r="Z1594" s="11"/>
      <c r="AA1594" s="11"/>
      <c r="AB1594" s="11"/>
      <c r="AC1594" s="11"/>
      <c r="AD1594" s="11"/>
      <c r="AE1594" s="11"/>
      <c r="AF1594" s="11"/>
      <c r="AG1594" s="11"/>
      <c r="AH1594" s="11"/>
    </row>
    <row r="1595" spans="1:34" x14ac:dyDescent="0.25">
      <c r="A1595" s="11"/>
      <c r="B1595" s="11"/>
      <c r="C1595" s="11"/>
      <c r="D1595" s="11"/>
      <c r="E1595" s="11"/>
      <c r="H1595" s="11"/>
      <c r="I1595" s="202"/>
      <c r="J1595" s="11"/>
      <c r="K1595" s="11"/>
      <c r="L1595" s="11"/>
      <c r="M1595" s="11"/>
      <c r="N1595" s="11"/>
      <c r="O1595" s="11"/>
      <c r="P1595" s="11"/>
      <c r="Q1595" s="11"/>
      <c r="R1595" s="11"/>
      <c r="S1595" s="11"/>
      <c r="T1595" s="11"/>
      <c r="U1595" s="11"/>
      <c r="V1595" s="11"/>
      <c r="W1595" s="11"/>
      <c r="X1595" s="11"/>
      <c r="Y1595" s="11"/>
      <c r="Z1595" s="11"/>
      <c r="AA1595" s="11"/>
      <c r="AB1595" s="11"/>
      <c r="AC1595" s="11"/>
      <c r="AD1595" s="11"/>
      <c r="AE1595" s="11"/>
      <c r="AF1595" s="11"/>
      <c r="AG1595" s="11"/>
      <c r="AH1595" s="11"/>
    </row>
    <row r="1596" spans="1:34" x14ac:dyDescent="0.25">
      <c r="A1596" s="11"/>
      <c r="B1596" s="11"/>
      <c r="C1596" s="11"/>
      <c r="D1596" s="11"/>
      <c r="E1596" s="11"/>
      <c r="H1596" s="11"/>
      <c r="I1596" s="202"/>
      <c r="J1596" s="11"/>
      <c r="K1596" s="11"/>
      <c r="L1596" s="11"/>
      <c r="M1596" s="11"/>
      <c r="N1596" s="11"/>
      <c r="O1596" s="11"/>
      <c r="P1596" s="11"/>
      <c r="Q1596" s="11"/>
      <c r="R1596" s="11"/>
      <c r="S1596" s="11"/>
      <c r="T1596" s="11"/>
      <c r="U1596" s="11"/>
      <c r="V1596" s="11"/>
      <c r="W1596" s="11"/>
      <c r="X1596" s="11"/>
      <c r="Y1596" s="11"/>
      <c r="Z1596" s="11"/>
      <c r="AA1596" s="11"/>
      <c r="AB1596" s="11"/>
      <c r="AC1596" s="11"/>
      <c r="AD1596" s="11"/>
      <c r="AE1596" s="11"/>
      <c r="AF1596" s="11"/>
      <c r="AG1596" s="11"/>
      <c r="AH1596" s="11"/>
    </row>
    <row r="1597" spans="1:34" x14ac:dyDescent="0.25">
      <c r="A1597" s="11"/>
      <c r="B1597" s="11"/>
      <c r="C1597" s="11"/>
      <c r="D1597" s="11"/>
      <c r="E1597" s="11"/>
      <c r="H1597" s="11"/>
      <c r="I1597" s="202"/>
      <c r="J1597" s="11"/>
      <c r="K1597" s="11"/>
      <c r="L1597" s="11"/>
      <c r="M1597" s="11"/>
      <c r="N1597" s="11"/>
      <c r="O1597" s="11"/>
      <c r="P1597" s="11"/>
      <c r="Q1597" s="11"/>
      <c r="R1597" s="11"/>
      <c r="S1597" s="11"/>
      <c r="T1597" s="11"/>
      <c r="U1597" s="11"/>
      <c r="V1597" s="11"/>
      <c r="W1597" s="11"/>
      <c r="X1597" s="11"/>
      <c r="Y1597" s="11"/>
      <c r="Z1597" s="11"/>
      <c r="AA1597" s="11"/>
      <c r="AB1597" s="11"/>
      <c r="AC1597" s="11"/>
      <c r="AD1597" s="11"/>
      <c r="AE1597" s="11"/>
      <c r="AF1597" s="11"/>
      <c r="AG1597" s="11"/>
      <c r="AH1597" s="11"/>
    </row>
    <row r="1598" spans="1:34" x14ac:dyDescent="0.25">
      <c r="A1598" s="11"/>
      <c r="B1598" s="11"/>
      <c r="C1598" s="11"/>
      <c r="D1598" s="11"/>
      <c r="E1598" s="11"/>
      <c r="H1598" s="11"/>
      <c r="I1598" s="202"/>
      <c r="J1598" s="11"/>
      <c r="K1598" s="11"/>
      <c r="L1598" s="11"/>
      <c r="M1598" s="11"/>
      <c r="N1598" s="11"/>
      <c r="O1598" s="11"/>
      <c r="P1598" s="11"/>
      <c r="Q1598" s="11"/>
      <c r="R1598" s="11"/>
      <c r="S1598" s="11"/>
      <c r="T1598" s="11"/>
      <c r="U1598" s="11"/>
      <c r="V1598" s="11"/>
      <c r="W1598" s="11"/>
      <c r="X1598" s="11"/>
      <c r="Y1598" s="11"/>
      <c r="Z1598" s="11"/>
      <c r="AA1598" s="11"/>
      <c r="AB1598" s="11"/>
      <c r="AC1598" s="11"/>
      <c r="AD1598" s="11"/>
      <c r="AE1598" s="11"/>
      <c r="AF1598" s="11"/>
      <c r="AG1598" s="11"/>
      <c r="AH1598" s="11"/>
    </row>
    <row r="1599" spans="1:34" x14ac:dyDescent="0.25">
      <c r="A1599" s="11"/>
      <c r="B1599" s="11"/>
      <c r="C1599" s="11"/>
      <c r="D1599" s="11"/>
      <c r="E1599" s="11"/>
      <c r="H1599" s="11"/>
      <c r="I1599" s="202"/>
      <c r="J1599" s="11"/>
      <c r="K1599" s="11"/>
      <c r="L1599" s="11"/>
      <c r="M1599" s="11"/>
      <c r="N1599" s="11"/>
      <c r="O1599" s="11"/>
      <c r="P1599" s="11"/>
      <c r="Q1599" s="11"/>
      <c r="R1599" s="11"/>
      <c r="S1599" s="11"/>
      <c r="T1599" s="11"/>
      <c r="U1599" s="11"/>
      <c r="V1599" s="11"/>
      <c r="W1599" s="11"/>
      <c r="X1599" s="11"/>
      <c r="Y1599" s="11"/>
      <c r="Z1599" s="11"/>
      <c r="AA1599" s="11"/>
      <c r="AB1599" s="11"/>
      <c r="AC1599" s="11"/>
      <c r="AD1599" s="11"/>
      <c r="AE1599" s="11"/>
      <c r="AF1599" s="11"/>
      <c r="AG1599" s="11"/>
      <c r="AH1599" s="11"/>
    </row>
    <row r="1600" spans="1:34" x14ac:dyDescent="0.25">
      <c r="A1600" s="11"/>
      <c r="B1600" s="11"/>
      <c r="C1600" s="11"/>
      <c r="D1600" s="11"/>
      <c r="E1600" s="11"/>
      <c r="H1600" s="11"/>
      <c r="I1600" s="202"/>
      <c r="J1600" s="11"/>
      <c r="K1600" s="11"/>
      <c r="L1600" s="11"/>
      <c r="M1600" s="11"/>
      <c r="N1600" s="11"/>
      <c r="O1600" s="11"/>
      <c r="P1600" s="11"/>
      <c r="Q1600" s="11"/>
      <c r="R1600" s="11"/>
      <c r="S1600" s="11"/>
      <c r="T1600" s="11"/>
      <c r="U1600" s="11"/>
      <c r="V1600" s="11"/>
      <c r="W1600" s="11"/>
      <c r="X1600" s="11"/>
      <c r="Y1600" s="11"/>
      <c r="Z1600" s="11"/>
      <c r="AA1600" s="11"/>
      <c r="AB1600" s="11"/>
      <c r="AC1600" s="11"/>
      <c r="AD1600" s="11"/>
      <c r="AE1600" s="11"/>
      <c r="AF1600" s="11"/>
      <c r="AG1600" s="11"/>
      <c r="AH1600" s="11"/>
    </row>
    <row r="1601" spans="1:34" x14ac:dyDescent="0.25">
      <c r="A1601" s="11"/>
      <c r="B1601" s="11"/>
      <c r="C1601" s="11"/>
      <c r="D1601" s="11"/>
      <c r="E1601" s="11"/>
      <c r="H1601" s="11"/>
      <c r="I1601" s="202"/>
      <c r="J1601" s="11"/>
      <c r="K1601" s="11"/>
      <c r="L1601" s="11"/>
      <c r="M1601" s="11"/>
      <c r="N1601" s="11"/>
      <c r="O1601" s="11"/>
      <c r="P1601" s="11"/>
      <c r="Q1601" s="11"/>
      <c r="R1601" s="11"/>
      <c r="S1601" s="11"/>
      <c r="T1601" s="11"/>
      <c r="U1601" s="11"/>
      <c r="V1601" s="11"/>
      <c r="W1601" s="11"/>
      <c r="X1601" s="11"/>
      <c r="Y1601" s="11"/>
      <c r="Z1601" s="11"/>
      <c r="AA1601" s="11"/>
      <c r="AB1601" s="11"/>
      <c r="AC1601" s="11"/>
      <c r="AD1601" s="11"/>
      <c r="AE1601" s="11"/>
      <c r="AF1601" s="11"/>
      <c r="AG1601" s="11"/>
      <c r="AH1601" s="11"/>
    </row>
    <row r="1602" spans="1:34" x14ac:dyDescent="0.25">
      <c r="A1602" s="11"/>
      <c r="B1602" s="11"/>
      <c r="C1602" s="11"/>
      <c r="D1602" s="11"/>
      <c r="E1602" s="11"/>
      <c r="H1602" s="11"/>
      <c r="I1602" s="202"/>
      <c r="J1602" s="11"/>
      <c r="K1602" s="11"/>
      <c r="L1602" s="11"/>
      <c r="M1602" s="11"/>
      <c r="N1602" s="11"/>
      <c r="O1602" s="11"/>
      <c r="P1602" s="11"/>
      <c r="Q1602" s="11"/>
      <c r="R1602" s="11"/>
      <c r="S1602" s="11"/>
      <c r="T1602" s="11"/>
      <c r="U1602" s="11"/>
      <c r="V1602" s="11"/>
      <c r="W1602" s="11"/>
      <c r="X1602" s="11"/>
      <c r="Y1602" s="11"/>
      <c r="Z1602" s="11"/>
      <c r="AA1602" s="11"/>
      <c r="AB1602" s="11"/>
      <c r="AC1602" s="11"/>
      <c r="AD1602" s="11"/>
      <c r="AE1602" s="11"/>
      <c r="AF1602" s="11"/>
      <c r="AG1602" s="11"/>
      <c r="AH1602" s="11"/>
    </row>
    <row r="1603" spans="1:34" x14ac:dyDescent="0.25">
      <c r="A1603" s="11"/>
      <c r="B1603" s="11"/>
      <c r="C1603" s="11"/>
      <c r="D1603" s="11"/>
      <c r="E1603" s="11"/>
      <c r="H1603" s="11"/>
      <c r="I1603" s="202"/>
      <c r="J1603" s="11"/>
      <c r="K1603" s="11"/>
      <c r="L1603" s="11"/>
      <c r="M1603" s="11"/>
      <c r="N1603" s="11"/>
      <c r="O1603" s="11"/>
      <c r="P1603" s="11"/>
      <c r="Q1603" s="11"/>
      <c r="R1603" s="11"/>
      <c r="S1603" s="11"/>
      <c r="T1603" s="11"/>
      <c r="U1603" s="11"/>
      <c r="V1603" s="11"/>
      <c r="W1603" s="11"/>
      <c r="X1603" s="11"/>
      <c r="Y1603" s="11"/>
      <c r="Z1603" s="11"/>
      <c r="AA1603" s="11"/>
      <c r="AB1603" s="11"/>
      <c r="AC1603" s="11"/>
      <c r="AD1603" s="11"/>
      <c r="AE1603" s="11"/>
      <c r="AF1603" s="11"/>
      <c r="AG1603" s="11"/>
      <c r="AH1603" s="11"/>
    </row>
    <row r="1604" spans="1:34" x14ac:dyDescent="0.25">
      <c r="A1604" s="11"/>
      <c r="B1604" s="11"/>
      <c r="C1604" s="11"/>
      <c r="D1604" s="11"/>
      <c r="E1604" s="11"/>
      <c r="H1604" s="11"/>
      <c r="I1604" s="202"/>
      <c r="J1604" s="11"/>
      <c r="K1604" s="11"/>
      <c r="L1604" s="11"/>
      <c r="M1604" s="11"/>
      <c r="N1604" s="11"/>
      <c r="O1604" s="11"/>
      <c r="P1604" s="11"/>
      <c r="Q1604" s="11"/>
      <c r="R1604" s="11"/>
      <c r="S1604" s="11"/>
      <c r="T1604" s="11"/>
      <c r="U1604" s="11"/>
      <c r="V1604" s="11"/>
      <c r="W1604" s="11"/>
      <c r="X1604" s="11"/>
      <c r="Y1604" s="11"/>
      <c r="Z1604" s="11"/>
      <c r="AA1604" s="11"/>
      <c r="AB1604" s="11"/>
      <c r="AC1604" s="11"/>
      <c r="AD1604" s="11"/>
      <c r="AE1604" s="11"/>
      <c r="AF1604" s="11"/>
      <c r="AG1604" s="11"/>
      <c r="AH1604" s="11"/>
    </row>
    <row r="1605" spans="1:34" x14ac:dyDescent="0.25">
      <c r="A1605" s="11"/>
      <c r="B1605" s="11"/>
      <c r="C1605" s="11"/>
      <c r="D1605" s="11"/>
      <c r="E1605" s="11"/>
      <c r="H1605" s="11"/>
      <c r="I1605" s="202"/>
      <c r="J1605" s="11"/>
      <c r="K1605" s="11"/>
      <c r="L1605" s="11"/>
      <c r="M1605" s="11"/>
      <c r="N1605" s="11"/>
      <c r="O1605" s="11"/>
      <c r="P1605" s="11"/>
      <c r="Q1605" s="11"/>
      <c r="R1605" s="11"/>
      <c r="S1605" s="11"/>
      <c r="T1605" s="11"/>
      <c r="U1605" s="11"/>
      <c r="V1605" s="11"/>
      <c r="W1605" s="11"/>
      <c r="X1605" s="11"/>
      <c r="Y1605" s="11"/>
      <c r="Z1605" s="11"/>
      <c r="AA1605" s="11"/>
      <c r="AB1605" s="11"/>
      <c r="AC1605" s="11"/>
      <c r="AD1605" s="11"/>
      <c r="AE1605" s="11"/>
      <c r="AF1605" s="11"/>
      <c r="AG1605" s="11"/>
      <c r="AH1605" s="11"/>
    </row>
    <row r="1606" spans="1:34" x14ac:dyDescent="0.25">
      <c r="A1606" s="11"/>
      <c r="B1606" s="11"/>
      <c r="C1606" s="11"/>
      <c r="D1606" s="11"/>
      <c r="E1606" s="11"/>
      <c r="H1606" s="11"/>
      <c r="I1606" s="202"/>
      <c r="J1606" s="11"/>
      <c r="K1606" s="11"/>
      <c r="L1606" s="11"/>
      <c r="M1606" s="11"/>
      <c r="N1606" s="11"/>
      <c r="O1606" s="11"/>
      <c r="P1606" s="11"/>
      <c r="Q1606" s="11"/>
      <c r="R1606" s="11"/>
      <c r="S1606" s="11"/>
      <c r="T1606" s="11"/>
      <c r="U1606" s="11"/>
      <c r="V1606" s="11"/>
      <c r="W1606" s="11"/>
      <c r="X1606" s="11"/>
      <c r="Y1606" s="11"/>
      <c r="Z1606" s="11"/>
      <c r="AA1606" s="11"/>
      <c r="AB1606" s="11"/>
      <c r="AC1606" s="11"/>
      <c r="AD1606" s="11"/>
      <c r="AE1606" s="11"/>
      <c r="AF1606" s="11"/>
      <c r="AG1606" s="11"/>
      <c r="AH1606" s="11"/>
    </row>
    <row r="1607" spans="1:34" x14ac:dyDescent="0.25">
      <c r="A1607" s="11"/>
      <c r="B1607" s="11"/>
      <c r="C1607" s="11"/>
      <c r="D1607" s="11"/>
      <c r="E1607" s="11"/>
      <c r="H1607" s="11"/>
      <c r="I1607" s="202"/>
      <c r="J1607" s="11"/>
      <c r="K1607" s="11"/>
      <c r="L1607" s="11"/>
      <c r="M1607" s="11"/>
      <c r="N1607" s="11"/>
      <c r="O1607" s="11"/>
      <c r="P1607" s="11"/>
      <c r="Q1607" s="11"/>
      <c r="R1607" s="11"/>
      <c r="S1607" s="11"/>
      <c r="T1607" s="11"/>
      <c r="U1607" s="11"/>
      <c r="V1607" s="11"/>
      <c r="W1607" s="11"/>
      <c r="X1607" s="11"/>
      <c r="Y1607" s="11"/>
      <c r="Z1607" s="11"/>
      <c r="AA1607" s="11"/>
      <c r="AB1607" s="11"/>
      <c r="AC1607" s="11"/>
      <c r="AD1607" s="11"/>
      <c r="AE1607" s="11"/>
      <c r="AF1607" s="11"/>
      <c r="AG1607" s="11"/>
      <c r="AH1607" s="11"/>
    </row>
    <row r="1608" spans="1:34" x14ac:dyDescent="0.25">
      <c r="A1608" s="11"/>
      <c r="B1608" s="11"/>
      <c r="C1608" s="11"/>
      <c r="D1608" s="11"/>
      <c r="E1608" s="11"/>
      <c r="H1608" s="11"/>
      <c r="I1608" s="202"/>
      <c r="J1608" s="11"/>
      <c r="K1608" s="11"/>
      <c r="L1608" s="11"/>
      <c r="M1608" s="11"/>
      <c r="N1608" s="11"/>
      <c r="O1608" s="11"/>
      <c r="P1608" s="11"/>
      <c r="Q1608" s="11"/>
      <c r="R1608" s="11"/>
      <c r="S1608" s="11"/>
      <c r="T1608" s="11"/>
      <c r="U1608" s="11"/>
      <c r="V1608" s="11"/>
      <c r="W1608" s="11"/>
      <c r="X1608" s="11"/>
      <c r="Y1608" s="11"/>
      <c r="Z1608" s="11"/>
      <c r="AA1608" s="11"/>
      <c r="AB1608" s="11"/>
      <c r="AC1608" s="11"/>
      <c r="AD1608" s="11"/>
      <c r="AE1608" s="11"/>
      <c r="AF1608" s="11"/>
      <c r="AG1608" s="11"/>
      <c r="AH1608" s="11"/>
    </row>
    <row r="1609" spans="1:34" x14ac:dyDescent="0.25">
      <c r="A1609" s="11"/>
      <c r="B1609" s="11"/>
      <c r="C1609" s="11"/>
      <c r="D1609" s="11"/>
      <c r="E1609" s="11"/>
      <c r="H1609" s="11"/>
      <c r="I1609" s="202"/>
      <c r="J1609" s="11"/>
      <c r="K1609" s="11"/>
      <c r="L1609" s="11"/>
      <c r="M1609" s="11"/>
      <c r="N1609" s="11"/>
      <c r="O1609" s="11"/>
      <c r="P1609" s="11"/>
      <c r="Q1609" s="11"/>
      <c r="R1609" s="11"/>
      <c r="S1609" s="11"/>
      <c r="T1609" s="11"/>
      <c r="U1609" s="11"/>
      <c r="V1609" s="11"/>
      <c r="W1609" s="11"/>
      <c r="X1609" s="11"/>
      <c r="Y1609" s="11"/>
      <c r="Z1609" s="11"/>
      <c r="AA1609" s="11"/>
      <c r="AB1609" s="11"/>
      <c r="AC1609" s="11"/>
      <c r="AD1609" s="11"/>
      <c r="AE1609" s="11"/>
      <c r="AF1609" s="11"/>
      <c r="AG1609" s="11"/>
      <c r="AH1609" s="11"/>
    </row>
    <row r="1610" spans="1:34" x14ac:dyDescent="0.25">
      <c r="A1610" s="11"/>
      <c r="B1610" s="11"/>
      <c r="C1610" s="11"/>
      <c r="D1610" s="11"/>
      <c r="E1610" s="11"/>
      <c r="H1610" s="11"/>
      <c r="I1610" s="202"/>
      <c r="J1610" s="11"/>
      <c r="K1610" s="11"/>
      <c r="L1610" s="11"/>
      <c r="M1610" s="11"/>
      <c r="N1610" s="11"/>
      <c r="O1610" s="11"/>
      <c r="P1610" s="11"/>
      <c r="Q1610" s="11"/>
      <c r="R1610" s="11"/>
      <c r="S1610" s="11"/>
      <c r="T1610" s="11"/>
      <c r="U1610" s="11"/>
      <c r="V1610" s="11"/>
      <c r="W1610" s="11"/>
      <c r="X1610" s="11"/>
      <c r="Y1610" s="11"/>
      <c r="Z1610" s="11"/>
      <c r="AA1610" s="11"/>
      <c r="AB1610" s="11"/>
      <c r="AC1610" s="11"/>
      <c r="AD1610" s="11"/>
      <c r="AE1610" s="11"/>
      <c r="AF1610" s="11"/>
      <c r="AG1610" s="11"/>
      <c r="AH1610" s="11"/>
    </row>
    <row r="1611" spans="1:34" x14ac:dyDescent="0.25">
      <c r="A1611" s="11"/>
      <c r="B1611" s="11"/>
      <c r="C1611" s="11"/>
      <c r="D1611" s="11"/>
      <c r="E1611" s="11"/>
      <c r="H1611" s="11"/>
      <c r="I1611" s="202"/>
      <c r="J1611" s="11"/>
      <c r="K1611" s="11"/>
      <c r="L1611" s="11"/>
      <c r="M1611" s="11"/>
      <c r="N1611" s="11"/>
      <c r="O1611" s="11"/>
      <c r="P1611" s="11"/>
      <c r="Q1611" s="11"/>
      <c r="R1611" s="11"/>
      <c r="S1611" s="11"/>
      <c r="T1611" s="11"/>
      <c r="U1611" s="11"/>
      <c r="V1611" s="11"/>
      <c r="W1611" s="11"/>
      <c r="X1611" s="11"/>
      <c r="Y1611" s="11"/>
      <c r="Z1611" s="11"/>
      <c r="AA1611" s="11"/>
      <c r="AB1611" s="11"/>
      <c r="AC1611" s="11"/>
      <c r="AD1611" s="11"/>
      <c r="AE1611" s="11"/>
      <c r="AF1611" s="11"/>
      <c r="AG1611" s="11"/>
      <c r="AH1611" s="11"/>
    </row>
    <row r="1612" spans="1:34" x14ac:dyDescent="0.25">
      <c r="A1612" s="11"/>
      <c r="B1612" s="11"/>
      <c r="C1612" s="11"/>
      <c r="D1612" s="11"/>
      <c r="E1612" s="11"/>
      <c r="H1612" s="11"/>
      <c r="I1612" s="202"/>
      <c r="J1612" s="11"/>
      <c r="K1612" s="11"/>
      <c r="L1612" s="11"/>
      <c r="M1612" s="11"/>
      <c r="N1612" s="11"/>
      <c r="O1612" s="11"/>
      <c r="P1612" s="11"/>
      <c r="Q1612" s="11"/>
      <c r="R1612" s="11"/>
      <c r="S1612" s="11"/>
      <c r="T1612" s="11"/>
      <c r="U1612" s="11"/>
      <c r="V1612" s="11"/>
      <c r="W1612" s="11"/>
      <c r="X1612" s="11"/>
      <c r="Y1612" s="11"/>
      <c r="Z1612" s="11"/>
      <c r="AA1612" s="11"/>
      <c r="AB1612" s="11"/>
      <c r="AC1612" s="11"/>
      <c r="AD1612" s="11"/>
      <c r="AE1612" s="11"/>
      <c r="AF1612" s="11"/>
      <c r="AG1612" s="11"/>
      <c r="AH1612" s="11"/>
    </row>
    <row r="1613" spans="1:34" x14ac:dyDescent="0.25">
      <c r="A1613" s="11"/>
      <c r="B1613" s="11"/>
      <c r="C1613" s="11"/>
      <c r="D1613" s="11"/>
      <c r="E1613" s="11"/>
      <c r="H1613" s="11"/>
      <c r="I1613" s="202"/>
      <c r="J1613" s="11"/>
      <c r="K1613" s="11"/>
      <c r="L1613" s="11"/>
      <c r="M1613" s="11"/>
      <c r="N1613" s="11"/>
      <c r="O1613" s="11"/>
      <c r="P1613" s="11"/>
      <c r="Q1613" s="11"/>
      <c r="R1613" s="11"/>
      <c r="S1613" s="11"/>
      <c r="T1613" s="11"/>
      <c r="U1613" s="11"/>
      <c r="V1613" s="11"/>
      <c r="W1613" s="11"/>
      <c r="X1613" s="11"/>
      <c r="Y1613" s="11"/>
      <c r="Z1613" s="11"/>
      <c r="AA1613" s="11"/>
      <c r="AB1613" s="11"/>
      <c r="AC1613" s="11"/>
      <c r="AD1613" s="11"/>
      <c r="AE1613" s="11"/>
      <c r="AF1613" s="11"/>
      <c r="AG1613" s="11"/>
      <c r="AH1613" s="11"/>
    </row>
    <row r="1614" spans="1:34" x14ac:dyDescent="0.25">
      <c r="A1614" s="11"/>
      <c r="B1614" s="11"/>
      <c r="C1614" s="11"/>
      <c r="D1614" s="11"/>
      <c r="E1614" s="11"/>
      <c r="H1614" s="11"/>
      <c r="I1614" s="202"/>
      <c r="J1614" s="11"/>
      <c r="K1614" s="11"/>
      <c r="L1614" s="11"/>
      <c r="M1614" s="11"/>
      <c r="N1614" s="11"/>
      <c r="O1614" s="11"/>
      <c r="P1614" s="11"/>
      <c r="Q1614" s="11"/>
      <c r="R1614" s="11"/>
      <c r="S1614" s="11"/>
      <c r="T1614" s="11"/>
      <c r="U1614" s="11"/>
      <c r="V1614" s="11"/>
      <c r="W1614" s="11"/>
      <c r="X1614" s="11"/>
      <c r="Y1614" s="11"/>
      <c r="Z1614" s="11"/>
      <c r="AA1614" s="11"/>
      <c r="AB1614" s="11"/>
      <c r="AC1614" s="11"/>
      <c r="AD1614" s="11"/>
      <c r="AE1614" s="11"/>
      <c r="AF1614" s="11"/>
      <c r="AG1614" s="11"/>
      <c r="AH1614" s="11"/>
    </row>
    <row r="1615" spans="1:34" x14ac:dyDescent="0.25">
      <c r="A1615" s="11"/>
      <c r="B1615" s="11"/>
      <c r="C1615" s="11"/>
      <c r="D1615" s="11"/>
      <c r="E1615" s="11"/>
      <c r="H1615" s="11"/>
      <c r="I1615" s="202"/>
      <c r="J1615" s="11"/>
      <c r="K1615" s="11"/>
      <c r="L1615" s="11"/>
      <c r="M1615" s="11"/>
      <c r="N1615" s="11"/>
      <c r="O1615" s="11"/>
      <c r="P1615" s="11"/>
      <c r="Q1615" s="11"/>
      <c r="R1615" s="11"/>
      <c r="S1615" s="11"/>
      <c r="T1615" s="11"/>
      <c r="U1615" s="11"/>
      <c r="V1615" s="11"/>
      <c r="W1615" s="11"/>
      <c r="X1615" s="11"/>
      <c r="Y1615" s="11"/>
      <c r="Z1615" s="11"/>
      <c r="AA1615" s="11"/>
      <c r="AB1615" s="11"/>
      <c r="AC1615" s="11"/>
      <c r="AD1615" s="11"/>
      <c r="AE1615" s="11"/>
      <c r="AF1615" s="11"/>
      <c r="AG1615" s="11"/>
      <c r="AH1615" s="11"/>
    </row>
    <row r="1616" spans="1:34" x14ac:dyDescent="0.25">
      <c r="A1616" s="11"/>
      <c r="B1616" s="11"/>
      <c r="C1616" s="11"/>
      <c r="D1616" s="11"/>
      <c r="E1616" s="11"/>
      <c r="H1616" s="11"/>
      <c r="I1616" s="202"/>
      <c r="J1616" s="11"/>
      <c r="K1616" s="11"/>
      <c r="L1616" s="11"/>
      <c r="M1616" s="11"/>
      <c r="N1616" s="11"/>
      <c r="O1616" s="11"/>
      <c r="P1616" s="11"/>
      <c r="Q1616" s="11"/>
      <c r="R1616" s="11"/>
      <c r="S1616" s="11"/>
      <c r="T1616" s="11"/>
      <c r="U1616" s="11"/>
      <c r="V1616" s="11"/>
      <c r="W1616" s="11"/>
      <c r="X1616" s="11"/>
      <c r="Y1616" s="11"/>
      <c r="Z1616" s="11"/>
      <c r="AA1616" s="11"/>
      <c r="AB1616" s="11"/>
      <c r="AC1616" s="11"/>
      <c r="AD1616" s="11"/>
      <c r="AE1616" s="11"/>
      <c r="AF1616" s="11"/>
      <c r="AG1616" s="11"/>
      <c r="AH1616" s="11"/>
    </row>
    <row r="1617" spans="1:34" x14ac:dyDescent="0.25">
      <c r="A1617" s="11"/>
      <c r="B1617" s="11"/>
      <c r="C1617" s="11"/>
      <c r="D1617" s="11"/>
      <c r="E1617" s="11"/>
      <c r="H1617" s="11"/>
      <c r="I1617" s="202"/>
      <c r="J1617" s="11"/>
      <c r="K1617" s="11"/>
      <c r="L1617" s="11"/>
      <c r="M1617" s="11"/>
      <c r="N1617" s="11"/>
      <c r="O1617" s="11"/>
      <c r="P1617" s="11"/>
      <c r="Q1617" s="11"/>
      <c r="R1617" s="11"/>
      <c r="S1617" s="11"/>
      <c r="T1617" s="11"/>
      <c r="U1617" s="11"/>
      <c r="V1617" s="11"/>
      <c r="W1617" s="11"/>
      <c r="X1617" s="11"/>
      <c r="Y1617" s="11"/>
      <c r="Z1617" s="11"/>
      <c r="AA1617" s="11"/>
      <c r="AB1617" s="11"/>
      <c r="AC1617" s="11"/>
      <c r="AD1617" s="11"/>
      <c r="AE1617" s="11"/>
      <c r="AF1617" s="11"/>
      <c r="AG1617" s="11"/>
      <c r="AH1617" s="11"/>
    </row>
    <row r="1618" spans="1:34" x14ac:dyDescent="0.25">
      <c r="A1618" s="11"/>
      <c r="B1618" s="11"/>
      <c r="C1618" s="11"/>
      <c r="D1618" s="11"/>
      <c r="E1618" s="11"/>
      <c r="H1618" s="11"/>
      <c r="I1618" s="202"/>
      <c r="J1618" s="11"/>
      <c r="K1618" s="11"/>
      <c r="L1618" s="11"/>
      <c r="M1618" s="11"/>
      <c r="N1618" s="11"/>
      <c r="O1618" s="11"/>
      <c r="P1618" s="11"/>
      <c r="Q1618" s="11"/>
      <c r="R1618" s="11"/>
      <c r="S1618" s="11"/>
      <c r="T1618" s="11"/>
      <c r="U1618" s="11"/>
      <c r="V1618" s="11"/>
      <c r="W1618" s="11"/>
      <c r="X1618" s="11"/>
      <c r="Y1618" s="11"/>
      <c r="Z1618" s="11"/>
      <c r="AA1618" s="11"/>
      <c r="AB1618" s="11"/>
      <c r="AC1618" s="11"/>
      <c r="AD1618" s="11"/>
      <c r="AE1618" s="11"/>
      <c r="AF1618" s="11"/>
      <c r="AG1618" s="11"/>
      <c r="AH1618" s="11"/>
    </row>
    <row r="1619" spans="1:34" x14ac:dyDescent="0.25">
      <c r="A1619" s="11"/>
      <c r="B1619" s="11"/>
      <c r="C1619" s="11"/>
      <c r="D1619" s="11"/>
      <c r="E1619" s="11"/>
      <c r="H1619" s="11"/>
      <c r="I1619" s="202"/>
      <c r="J1619" s="11"/>
      <c r="K1619" s="11"/>
      <c r="L1619" s="11"/>
      <c r="M1619" s="11"/>
      <c r="N1619" s="11"/>
      <c r="O1619" s="11"/>
      <c r="P1619" s="11"/>
      <c r="Q1619" s="11"/>
      <c r="R1619" s="11"/>
      <c r="S1619" s="11"/>
      <c r="T1619" s="11"/>
      <c r="U1619" s="11"/>
      <c r="V1619" s="11"/>
      <c r="W1619" s="11"/>
      <c r="X1619" s="11"/>
      <c r="Y1619" s="11"/>
      <c r="Z1619" s="11"/>
      <c r="AA1619" s="11"/>
      <c r="AB1619" s="11"/>
      <c r="AC1619" s="11"/>
      <c r="AD1619" s="11"/>
      <c r="AE1619" s="11"/>
      <c r="AF1619" s="11"/>
      <c r="AG1619" s="11"/>
      <c r="AH1619" s="11"/>
    </row>
    <row r="1620" spans="1:34" x14ac:dyDescent="0.25">
      <c r="A1620" s="11"/>
      <c r="B1620" s="11"/>
      <c r="C1620" s="11"/>
      <c r="D1620" s="11"/>
      <c r="E1620" s="11"/>
      <c r="H1620" s="11"/>
      <c r="I1620" s="202"/>
      <c r="J1620" s="11"/>
      <c r="K1620" s="11"/>
      <c r="L1620" s="11"/>
      <c r="M1620" s="11"/>
      <c r="N1620" s="11"/>
      <c r="O1620" s="11"/>
      <c r="P1620" s="11"/>
      <c r="Q1620" s="11"/>
      <c r="R1620" s="11"/>
      <c r="S1620" s="11"/>
      <c r="T1620" s="11"/>
      <c r="U1620" s="11"/>
      <c r="V1620" s="11"/>
      <c r="W1620" s="11"/>
      <c r="X1620" s="11"/>
      <c r="Y1620" s="11"/>
      <c r="Z1620" s="11"/>
      <c r="AA1620" s="11"/>
      <c r="AB1620" s="11"/>
      <c r="AC1620" s="11"/>
      <c r="AD1620" s="11"/>
      <c r="AE1620" s="11"/>
      <c r="AF1620" s="11"/>
      <c r="AG1620" s="11"/>
      <c r="AH1620" s="11"/>
    </row>
    <row r="1621" spans="1:34" x14ac:dyDescent="0.25">
      <c r="A1621" s="11"/>
      <c r="B1621" s="11"/>
      <c r="C1621" s="11"/>
      <c r="D1621" s="11"/>
      <c r="E1621" s="11"/>
      <c r="H1621" s="11"/>
      <c r="I1621" s="202"/>
      <c r="J1621" s="11"/>
      <c r="K1621" s="11"/>
      <c r="L1621" s="11"/>
      <c r="M1621" s="11"/>
      <c r="N1621" s="11"/>
      <c r="O1621" s="11"/>
      <c r="P1621" s="11"/>
      <c r="Q1621" s="11"/>
      <c r="R1621" s="11"/>
      <c r="S1621" s="11"/>
      <c r="T1621" s="11"/>
      <c r="U1621" s="11"/>
      <c r="V1621" s="11"/>
      <c r="W1621" s="11"/>
      <c r="X1621" s="11"/>
      <c r="Y1621" s="11"/>
      <c r="Z1621" s="11"/>
      <c r="AA1621" s="11"/>
      <c r="AB1621" s="11"/>
      <c r="AC1621" s="11"/>
      <c r="AD1621" s="11"/>
      <c r="AE1621" s="11"/>
      <c r="AF1621" s="11"/>
      <c r="AG1621" s="11"/>
      <c r="AH1621" s="11"/>
    </row>
    <row r="1622" spans="1:34" x14ac:dyDescent="0.25">
      <c r="A1622" s="11"/>
      <c r="B1622" s="11"/>
      <c r="C1622" s="11"/>
      <c r="D1622" s="11"/>
      <c r="E1622" s="11"/>
      <c r="H1622" s="11"/>
      <c r="I1622" s="202"/>
      <c r="J1622" s="11"/>
      <c r="K1622" s="11"/>
      <c r="L1622" s="11"/>
      <c r="M1622" s="11"/>
      <c r="N1622" s="11"/>
      <c r="O1622" s="11"/>
      <c r="P1622" s="11"/>
      <c r="Q1622" s="11"/>
      <c r="R1622" s="11"/>
      <c r="S1622" s="11"/>
      <c r="T1622" s="11"/>
      <c r="U1622" s="11"/>
      <c r="V1622" s="11"/>
      <c r="W1622" s="11"/>
      <c r="X1622" s="11"/>
      <c r="Y1622" s="11"/>
      <c r="Z1622" s="11"/>
      <c r="AA1622" s="11"/>
      <c r="AB1622" s="11"/>
      <c r="AC1622" s="11"/>
      <c r="AD1622" s="11"/>
      <c r="AE1622" s="11"/>
      <c r="AF1622" s="11"/>
      <c r="AG1622" s="11"/>
      <c r="AH1622" s="11"/>
    </row>
    <row r="1623" spans="1:34" x14ac:dyDescent="0.25">
      <c r="A1623" s="11"/>
      <c r="B1623" s="11"/>
      <c r="C1623" s="11"/>
      <c r="D1623" s="11"/>
      <c r="E1623" s="11"/>
      <c r="H1623" s="11"/>
      <c r="I1623" s="202"/>
      <c r="J1623" s="11"/>
      <c r="K1623" s="11"/>
      <c r="L1623" s="11"/>
      <c r="M1623" s="11"/>
      <c r="N1623" s="11"/>
      <c r="O1623" s="11"/>
      <c r="P1623" s="11"/>
      <c r="Q1623" s="11"/>
      <c r="R1623" s="11"/>
      <c r="S1623" s="11"/>
      <c r="T1623" s="11"/>
      <c r="U1623" s="11"/>
      <c r="V1623" s="11"/>
      <c r="W1623" s="11"/>
      <c r="X1623" s="11"/>
      <c r="Y1623" s="11"/>
      <c r="Z1623" s="11"/>
      <c r="AA1623" s="11"/>
      <c r="AB1623" s="11"/>
      <c r="AC1623" s="11"/>
      <c r="AD1623" s="11"/>
      <c r="AE1623" s="11"/>
      <c r="AF1623" s="11"/>
      <c r="AG1623" s="11"/>
      <c r="AH1623" s="11"/>
    </row>
    <row r="1624" spans="1:34" x14ac:dyDescent="0.25">
      <c r="A1624" s="11"/>
      <c r="B1624" s="11"/>
      <c r="C1624" s="11"/>
      <c r="D1624" s="11"/>
      <c r="E1624" s="11"/>
      <c r="H1624" s="11"/>
      <c r="I1624" s="202"/>
      <c r="J1624" s="11"/>
      <c r="K1624" s="11"/>
      <c r="L1624" s="11"/>
      <c r="M1624" s="11"/>
      <c r="N1624" s="11"/>
      <c r="O1624" s="11"/>
      <c r="P1624" s="11"/>
      <c r="Q1624" s="11"/>
      <c r="R1624" s="11"/>
      <c r="S1624" s="11"/>
      <c r="T1624" s="11"/>
      <c r="U1624" s="11"/>
      <c r="V1624" s="11"/>
      <c r="W1624" s="11"/>
      <c r="X1624" s="11"/>
      <c r="Y1624" s="11"/>
      <c r="Z1624" s="11"/>
      <c r="AA1624" s="11"/>
      <c r="AB1624" s="11"/>
      <c r="AC1624" s="11"/>
      <c r="AD1624" s="11"/>
      <c r="AE1624" s="11"/>
      <c r="AF1624" s="11"/>
      <c r="AG1624" s="11"/>
      <c r="AH1624" s="11"/>
    </row>
    <row r="1625" spans="1:34" x14ac:dyDescent="0.25">
      <c r="A1625" s="11"/>
      <c r="B1625" s="11"/>
      <c r="C1625" s="11"/>
      <c r="D1625" s="11"/>
      <c r="E1625" s="11"/>
      <c r="H1625" s="11"/>
      <c r="I1625" s="202"/>
      <c r="J1625" s="11"/>
      <c r="K1625" s="11"/>
      <c r="L1625" s="11"/>
      <c r="M1625" s="11"/>
      <c r="N1625" s="11"/>
      <c r="O1625" s="11"/>
      <c r="P1625" s="11"/>
      <c r="Q1625" s="11"/>
      <c r="R1625" s="11"/>
      <c r="S1625" s="11"/>
      <c r="T1625" s="11"/>
      <c r="U1625" s="11"/>
      <c r="V1625" s="11"/>
      <c r="W1625" s="11"/>
      <c r="X1625" s="11"/>
      <c r="Y1625" s="11"/>
      <c r="Z1625" s="11"/>
      <c r="AA1625" s="11"/>
      <c r="AB1625" s="11"/>
      <c r="AC1625" s="11"/>
      <c r="AD1625" s="11"/>
      <c r="AE1625" s="11"/>
      <c r="AF1625" s="11"/>
      <c r="AG1625" s="11"/>
      <c r="AH1625" s="11"/>
    </row>
    <row r="1626" spans="1:34" x14ac:dyDescent="0.25">
      <c r="A1626" s="11"/>
      <c r="B1626" s="11"/>
      <c r="C1626" s="11"/>
      <c r="D1626" s="11"/>
      <c r="E1626" s="11"/>
      <c r="H1626" s="11"/>
      <c r="I1626" s="202"/>
      <c r="J1626" s="11"/>
      <c r="K1626" s="11"/>
      <c r="L1626" s="11"/>
      <c r="M1626" s="11"/>
      <c r="N1626" s="11"/>
      <c r="O1626" s="11"/>
      <c r="P1626" s="11"/>
      <c r="Q1626" s="11"/>
      <c r="R1626" s="11"/>
      <c r="S1626" s="11"/>
      <c r="T1626" s="11"/>
      <c r="U1626" s="11"/>
      <c r="V1626" s="11"/>
      <c r="W1626" s="11"/>
      <c r="X1626" s="11"/>
      <c r="Y1626" s="11"/>
      <c r="Z1626" s="11"/>
      <c r="AA1626" s="11"/>
      <c r="AB1626" s="11"/>
      <c r="AC1626" s="11"/>
      <c r="AD1626" s="11"/>
      <c r="AE1626" s="11"/>
      <c r="AF1626" s="11"/>
      <c r="AG1626" s="11"/>
      <c r="AH1626" s="11"/>
    </row>
    <row r="1627" spans="1:34" x14ac:dyDescent="0.25">
      <c r="A1627" s="11"/>
      <c r="B1627" s="11"/>
      <c r="C1627" s="11"/>
      <c r="D1627" s="11"/>
      <c r="E1627" s="11"/>
      <c r="H1627" s="11"/>
      <c r="I1627" s="202"/>
      <c r="J1627" s="11"/>
      <c r="K1627" s="11"/>
      <c r="L1627" s="11"/>
      <c r="M1627" s="11"/>
      <c r="N1627" s="11"/>
      <c r="O1627" s="11"/>
      <c r="P1627" s="11"/>
      <c r="Q1627" s="11"/>
      <c r="R1627" s="11"/>
      <c r="S1627" s="11"/>
      <c r="T1627" s="11"/>
      <c r="U1627" s="11"/>
      <c r="V1627" s="11"/>
      <c r="W1627" s="11"/>
      <c r="X1627" s="11"/>
      <c r="Y1627" s="11"/>
      <c r="Z1627" s="11"/>
      <c r="AA1627" s="11"/>
      <c r="AB1627" s="11"/>
      <c r="AC1627" s="11"/>
      <c r="AD1627" s="11"/>
      <c r="AE1627" s="11"/>
      <c r="AF1627" s="11"/>
      <c r="AG1627" s="11"/>
      <c r="AH1627" s="11"/>
    </row>
    <row r="1628" spans="1:34" x14ac:dyDescent="0.25">
      <c r="A1628" s="11"/>
      <c r="B1628" s="11"/>
      <c r="C1628" s="11"/>
      <c r="D1628" s="11"/>
      <c r="E1628" s="11"/>
      <c r="H1628" s="11"/>
      <c r="I1628" s="202"/>
      <c r="J1628" s="11"/>
      <c r="K1628" s="11"/>
      <c r="L1628" s="11"/>
      <c r="M1628" s="11"/>
      <c r="N1628" s="11"/>
      <c r="O1628" s="11"/>
      <c r="P1628" s="11"/>
      <c r="Q1628" s="11"/>
      <c r="R1628" s="11"/>
      <c r="S1628" s="11"/>
      <c r="T1628" s="11"/>
      <c r="U1628" s="11"/>
      <c r="V1628" s="11"/>
      <c r="W1628" s="11"/>
      <c r="X1628" s="11"/>
      <c r="Y1628" s="11"/>
      <c r="Z1628" s="11"/>
      <c r="AA1628" s="11"/>
      <c r="AB1628" s="11"/>
      <c r="AC1628" s="11"/>
      <c r="AD1628" s="11"/>
      <c r="AE1628" s="11"/>
      <c r="AF1628" s="11"/>
      <c r="AG1628" s="11"/>
      <c r="AH1628" s="11"/>
    </row>
    <row r="1629" spans="1:34" x14ac:dyDescent="0.25">
      <c r="A1629" s="11"/>
      <c r="B1629" s="11"/>
      <c r="C1629" s="11"/>
      <c r="D1629" s="11"/>
      <c r="E1629" s="11"/>
      <c r="H1629" s="11"/>
      <c r="I1629" s="202"/>
      <c r="J1629" s="11"/>
      <c r="K1629" s="11"/>
      <c r="L1629" s="11"/>
      <c r="M1629" s="11"/>
      <c r="N1629" s="11"/>
      <c r="O1629" s="11"/>
      <c r="P1629" s="11"/>
      <c r="Q1629" s="11"/>
      <c r="R1629" s="11"/>
      <c r="S1629" s="11"/>
      <c r="T1629" s="11"/>
      <c r="U1629" s="11"/>
      <c r="V1629" s="11"/>
      <c r="W1629" s="11"/>
      <c r="X1629" s="11"/>
      <c r="Y1629" s="11"/>
      <c r="Z1629" s="11"/>
      <c r="AA1629" s="11"/>
      <c r="AB1629" s="11"/>
      <c r="AC1629" s="11"/>
      <c r="AD1629" s="11"/>
      <c r="AE1629" s="11"/>
      <c r="AF1629" s="11"/>
      <c r="AG1629" s="11"/>
      <c r="AH1629" s="11"/>
    </row>
    <row r="1630" spans="1:34" x14ac:dyDescent="0.25">
      <c r="A1630" s="11"/>
      <c r="B1630" s="11"/>
      <c r="C1630" s="11"/>
      <c r="D1630" s="11"/>
      <c r="E1630" s="11"/>
      <c r="H1630" s="11"/>
      <c r="I1630" s="202"/>
      <c r="J1630" s="11"/>
      <c r="K1630" s="11"/>
      <c r="L1630" s="11"/>
      <c r="M1630" s="11"/>
      <c r="N1630" s="11"/>
      <c r="O1630" s="11"/>
      <c r="P1630" s="11"/>
      <c r="Q1630" s="11"/>
      <c r="R1630" s="11"/>
      <c r="S1630" s="11"/>
      <c r="T1630" s="11"/>
      <c r="U1630" s="11"/>
      <c r="V1630" s="11"/>
      <c r="W1630" s="11"/>
      <c r="X1630" s="11"/>
      <c r="Y1630" s="11"/>
      <c r="Z1630" s="11"/>
      <c r="AA1630" s="11"/>
      <c r="AB1630" s="11"/>
      <c r="AC1630" s="11"/>
      <c r="AD1630" s="11"/>
      <c r="AE1630" s="11"/>
      <c r="AF1630" s="11"/>
      <c r="AG1630" s="11"/>
      <c r="AH1630" s="11"/>
    </row>
    <row r="1631" spans="1:34" x14ac:dyDescent="0.25">
      <c r="A1631" s="11"/>
      <c r="B1631" s="11"/>
      <c r="C1631" s="11"/>
      <c r="D1631" s="11"/>
      <c r="E1631" s="11"/>
      <c r="H1631" s="11"/>
      <c r="I1631" s="202"/>
      <c r="J1631" s="11"/>
      <c r="K1631" s="11"/>
      <c r="L1631" s="11"/>
      <c r="M1631" s="11"/>
      <c r="N1631" s="11"/>
      <c r="O1631" s="11"/>
      <c r="P1631" s="11"/>
      <c r="Q1631" s="11"/>
      <c r="R1631" s="11"/>
      <c r="S1631" s="11"/>
      <c r="T1631" s="11"/>
      <c r="U1631" s="11"/>
      <c r="V1631" s="11"/>
      <c r="W1631" s="11"/>
      <c r="X1631" s="11"/>
      <c r="Y1631" s="11"/>
      <c r="Z1631" s="11"/>
      <c r="AA1631" s="11"/>
      <c r="AB1631" s="11"/>
      <c r="AC1631" s="11"/>
      <c r="AD1631" s="11"/>
      <c r="AE1631" s="11"/>
      <c r="AF1631" s="11"/>
      <c r="AG1631" s="11"/>
      <c r="AH1631" s="11"/>
    </row>
    <row r="1632" spans="1:34" x14ac:dyDescent="0.25">
      <c r="A1632" s="11"/>
      <c r="B1632" s="11"/>
      <c r="C1632" s="11"/>
      <c r="D1632" s="11"/>
      <c r="E1632" s="11"/>
      <c r="H1632" s="11"/>
      <c r="I1632" s="202"/>
      <c r="J1632" s="11"/>
      <c r="K1632" s="11"/>
      <c r="L1632" s="11"/>
      <c r="M1632" s="11"/>
      <c r="N1632" s="11"/>
      <c r="O1632" s="11"/>
      <c r="P1632" s="11"/>
      <c r="Q1632" s="11"/>
      <c r="R1632" s="11"/>
      <c r="S1632" s="11"/>
      <c r="T1632" s="11"/>
      <c r="U1632" s="11"/>
      <c r="V1632" s="11"/>
      <c r="W1632" s="11"/>
      <c r="X1632" s="11"/>
      <c r="Y1632" s="11"/>
      <c r="Z1632" s="11"/>
      <c r="AA1632" s="11"/>
      <c r="AB1632" s="11"/>
      <c r="AC1632" s="11"/>
      <c r="AD1632" s="11"/>
      <c r="AE1632" s="11"/>
      <c r="AF1632" s="11"/>
      <c r="AG1632" s="11"/>
      <c r="AH1632" s="11"/>
    </row>
    <row r="1633" spans="1:34" x14ac:dyDescent="0.25">
      <c r="A1633" s="11"/>
      <c r="B1633" s="11"/>
      <c r="C1633" s="11"/>
      <c r="D1633" s="11"/>
      <c r="E1633" s="11"/>
      <c r="H1633" s="11"/>
      <c r="I1633" s="202"/>
      <c r="J1633" s="11"/>
      <c r="K1633" s="11"/>
      <c r="L1633" s="11"/>
      <c r="M1633" s="11"/>
      <c r="N1633" s="11"/>
      <c r="O1633" s="11"/>
      <c r="P1633" s="11"/>
      <c r="Q1633" s="11"/>
      <c r="R1633" s="11"/>
      <c r="S1633" s="11"/>
      <c r="T1633" s="11"/>
      <c r="U1633" s="11"/>
      <c r="V1633" s="11"/>
      <c r="W1633" s="11"/>
      <c r="X1633" s="11"/>
      <c r="Y1633" s="11"/>
      <c r="Z1633" s="11"/>
      <c r="AA1633" s="11"/>
      <c r="AB1633" s="11"/>
      <c r="AC1633" s="11"/>
      <c r="AD1633" s="11"/>
      <c r="AE1633" s="11"/>
      <c r="AF1633" s="11"/>
      <c r="AG1633" s="11"/>
      <c r="AH1633" s="11"/>
    </row>
    <row r="1634" spans="1:34" x14ac:dyDescent="0.25">
      <c r="A1634" s="11"/>
      <c r="B1634" s="11"/>
      <c r="C1634" s="11"/>
      <c r="D1634" s="11"/>
      <c r="E1634" s="11"/>
      <c r="H1634" s="11"/>
      <c r="I1634" s="202"/>
      <c r="J1634" s="11"/>
      <c r="K1634" s="11"/>
      <c r="L1634" s="11"/>
      <c r="M1634" s="11"/>
      <c r="N1634" s="11"/>
      <c r="O1634" s="11"/>
      <c r="P1634" s="11"/>
      <c r="Q1634" s="11"/>
      <c r="R1634" s="11"/>
      <c r="S1634" s="11"/>
      <c r="T1634" s="11"/>
      <c r="U1634" s="11"/>
      <c r="V1634" s="11"/>
      <c r="W1634" s="11"/>
      <c r="X1634" s="11"/>
      <c r="Y1634" s="11"/>
      <c r="Z1634" s="11"/>
      <c r="AA1634" s="11"/>
      <c r="AB1634" s="11"/>
      <c r="AC1634" s="11"/>
      <c r="AD1634" s="11"/>
      <c r="AE1634" s="11"/>
      <c r="AF1634" s="11"/>
      <c r="AG1634" s="11"/>
      <c r="AH1634" s="11"/>
    </row>
    <row r="1635" spans="1:34" x14ac:dyDescent="0.25">
      <c r="A1635" s="11"/>
      <c r="B1635" s="11"/>
      <c r="C1635" s="11"/>
      <c r="D1635" s="11"/>
      <c r="E1635" s="11"/>
      <c r="H1635" s="11"/>
      <c r="I1635" s="202"/>
      <c r="J1635" s="11"/>
      <c r="K1635" s="11"/>
      <c r="L1635" s="11"/>
      <c r="M1635" s="11"/>
      <c r="N1635" s="11"/>
      <c r="O1635" s="11"/>
      <c r="P1635" s="11"/>
      <c r="Q1635" s="11"/>
      <c r="R1635" s="11"/>
      <c r="S1635" s="11"/>
      <c r="T1635" s="11"/>
      <c r="U1635" s="11"/>
      <c r="V1635" s="11"/>
      <c r="W1635" s="11"/>
      <c r="X1635" s="11"/>
      <c r="Y1635" s="11"/>
      <c r="Z1635" s="11"/>
      <c r="AA1635" s="11"/>
      <c r="AB1635" s="11"/>
      <c r="AC1635" s="11"/>
      <c r="AD1635" s="11"/>
      <c r="AE1635" s="11"/>
      <c r="AF1635" s="11"/>
      <c r="AG1635" s="11"/>
      <c r="AH1635" s="11"/>
    </row>
    <row r="1636" spans="1:34" x14ac:dyDescent="0.25">
      <c r="A1636" s="11"/>
      <c r="B1636" s="11"/>
      <c r="C1636" s="11"/>
      <c r="D1636" s="11"/>
      <c r="E1636" s="11"/>
      <c r="H1636" s="11"/>
      <c r="I1636" s="202"/>
      <c r="J1636" s="11"/>
      <c r="K1636" s="11"/>
      <c r="L1636" s="11"/>
      <c r="M1636" s="11"/>
      <c r="N1636" s="11"/>
      <c r="O1636" s="11"/>
      <c r="P1636" s="11"/>
      <c r="Q1636" s="11"/>
      <c r="R1636" s="11"/>
      <c r="S1636" s="11"/>
      <c r="T1636" s="11"/>
      <c r="U1636" s="11"/>
      <c r="V1636" s="11"/>
      <c r="W1636" s="11"/>
      <c r="X1636" s="11"/>
      <c r="Y1636" s="11"/>
      <c r="Z1636" s="11"/>
      <c r="AA1636" s="11"/>
      <c r="AB1636" s="11"/>
      <c r="AC1636" s="11"/>
      <c r="AD1636" s="11"/>
      <c r="AE1636" s="11"/>
      <c r="AF1636" s="11"/>
      <c r="AG1636" s="11"/>
      <c r="AH1636" s="11"/>
    </row>
    <row r="1637" spans="1:34" x14ac:dyDescent="0.25">
      <c r="A1637" s="11"/>
      <c r="B1637" s="11"/>
      <c r="C1637" s="11"/>
      <c r="D1637" s="11"/>
      <c r="E1637" s="11"/>
      <c r="H1637" s="11"/>
      <c r="I1637" s="202"/>
      <c r="J1637" s="11"/>
      <c r="K1637" s="11"/>
      <c r="L1637" s="11"/>
      <c r="M1637" s="11"/>
      <c r="N1637" s="11"/>
      <c r="O1637" s="11"/>
      <c r="P1637" s="11"/>
      <c r="Q1637" s="11"/>
      <c r="R1637" s="11"/>
      <c r="S1637" s="11"/>
      <c r="T1637" s="11"/>
      <c r="U1637" s="11"/>
      <c r="V1637" s="11"/>
      <c r="W1637" s="11"/>
      <c r="X1637" s="11"/>
      <c r="Y1637" s="11"/>
      <c r="Z1637" s="11"/>
      <c r="AA1637" s="11"/>
      <c r="AB1637" s="11"/>
      <c r="AC1637" s="11"/>
      <c r="AD1637" s="11"/>
      <c r="AE1637" s="11"/>
      <c r="AF1637" s="11"/>
      <c r="AG1637" s="11"/>
      <c r="AH1637" s="11"/>
    </row>
    <row r="1638" spans="1:34" x14ac:dyDescent="0.25">
      <c r="A1638" s="11"/>
      <c r="B1638" s="11"/>
      <c r="C1638" s="11"/>
      <c r="D1638" s="11"/>
      <c r="E1638" s="11"/>
      <c r="H1638" s="11"/>
      <c r="I1638" s="202"/>
      <c r="J1638" s="11"/>
      <c r="K1638" s="11"/>
      <c r="L1638" s="11"/>
      <c r="M1638" s="11"/>
      <c r="N1638" s="11"/>
      <c r="O1638" s="11"/>
      <c r="P1638" s="11"/>
      <c r="Q1638" s="11"/>
      <c r="R1638" s="11"/>
      <c r="S1638" s="11"/>
      <c r="T1638" s="11"/>
      <c r="U1638" s="11"/>
      <c r="V1638" s="11"/>
      <c r="W1638" s="11"/>
      <c r="X1638" s="11"/>
      <c r="Y1638" s="11"/>
      <c r="Z1638" s="11"/>
      <c r="AA1638" s="11"/>
      <c r="AB1638" s="11"/>
      <c r="AC1638" s="11"/>
      <c r="AD1638" s="11"/>
      <c r="AE1638" s="11"/>
      <c r="AF1638" s="11"/>
      <c r="AG1638" s="11"/>
      <c r="AH1638" s="11"/>
    </row>
    <row r="1639" spans="1:34" x14ac:dyDescent="0.25">
      <c r="A1639" s="11"/>
      <c r="B1639" s="11"/>
      <c r="C1639" s="11"/>
      <c r="D1639" s="11"/>
      <c r="E1639" s="11"/>
      <c r="H1639" s="11"/>
      <c r="I1639" s="202"/>
      <c r="J1639" s="11"/>
      <c r="K1639" s="11"/>
      <c r="L1639" s="11"/>
      <c r="M1639" s="11"/>
      <c r="N1639" s="11"/>
      <c r="O1639" s="11"/>
      <c r="P1639" s="11"/>
      <c r="Q1639" s="11"/>
      <c r="R1639" s="11"/>
      <c r="S1639" s="11"/>
      <c r="T1639" s="11"/>
      <c r="U1639" s="11"/>
      <c r="V1639" s="11"/>
      <c r="W1639" s="11"/>
      <c r="X1639" s="11"/>
      <c r="Y1639" s="11"/>
      <c r="Z1639" s="11"/>
      <c r="AA1639" s="11"/>
      <c r="AB1639" s="11"/>
      <c r="AC1639" s="11"/>
      <c r="AD1639" s="11"/>
      <c r="AE1639" s="11"/>
      <c r="AF1639" s="11"/>
      <c r="AG1639" s="11"/>
      <c r="AH1639" s="11"/>
    </row>
    <row r="1640" spans="1:34" x14ac:dyDescent="0.25">
      <c r="A1640" s="11"/>
      <c r="B1640" s="11"/>
      <c r="C1640" s="11"/>
      <c r="D1640" s="11"/>
      <c r="E1640" s="11"/>
      <c r="H1640" s="11"/>
      <c r="I1640" s="202"/>
      <c r="J1640" s="11"/>
      <c r="K1640" s="11"/>
      <c r="L1640" s="11"/>
      <c r="M1640" s="11"/>
      <c r="N1640" s="11"/>
      <c r="O1640" s="11"/>
      <c r="P1640" s="11"/>
      <c r="Q1640" s="11"/>
      <c r="R1640" s="11"/>
      <c r="S1640" s="11"/>
      <c r="T1640" s="11"/>
      <c r="U1640" s="11"/>
      <c r="V1640" s="11"/>
      <c r="W1640" s="11"/>
      <c r="X1640" s="11"/>
      <c r="Y1640" s="11"/>
      <c r="Z1640" s="11"/>
      <c r="AA1640" s="11"/>
      <c r="AB1640" s="11"/>
      <c r="AC1640" s="11"/>
      <c r="AD1640" s="11"/>
      <c r="AE1640" s="11"/>
      <c r="AF1640" s="11"/>
      <c r="AG1640" s="11"/>
      <c r="AH1640" s="11"/>
    </row>
    <row r="1641" spans="1:34" x14ac:dyDescent="0.25">
      <c r="A1641" s="11"/>
      <c r="B1641" s="11"/>
      <c r="C1641" s="11"/>
      <c r="D1641" s="11"/>
      <c r="E1641" s="11"/>
      <c r="H1641" s="11"/>
      <c r="I1641" s="202"/>
      <c r="J1641" s="11"/>
      <c r="K1641" s="11"/>
      <c r="L1641" s="11"/>
      <c r="M1641" s="11"/>
      <c r="N1641" s="11"/>
      <c r="O1641" s="11"/>
      <c r="P1641" s="11"/>
      <c r="Q1641" s="11"/>
      <c r="R1641" s="11"/>
      <c r="S1641" s="11"/>
      <c r="T1641" s="11"/>
      <c r="U1641" s="11"/>
      <c r="V1641" s="11"/>
      <c r="W1641" s="11"/>
      <c r="X1641" s="11"/>
      <c r="Y1641" s="11"/>
      <c r="Z1641" s="11"/>
      <c r="AA1641" s="11"/>
      <c r="AB1641" s="11"/>
      <c r="AC1641" s="11"/>
      <c r="AD1641" s="11"/>
      <c r="AE1641" s="11"/>
      <c r="AF1641" s="11"/>
      <c r="AG1641" s="11"/>
      <c r="AH1641" s="11"/>
    </row>
    <row r="1642" spans="1:34" x14ac:dyDescent="0.25">
      <c r="A1642" s="11"/>
      <c r="B1642" s="11"/>
      <c r="C1642" s="11"/>
      <c r="D1642" s="11"/>
      <c r="E1642" s="11"/>
      <c r="H1642" s="11"/>
      <c r="I1642" s="202"/>
      <c r="J1642" s="11"/>
      <c r="K1642" s="11"/>
      <c r="L1642" s="11"/>
      <c r="M1642" s="11"/>
      <c r="N1642" s="11"/>
      <c r="O1642" s="11"/>
      <c r="P1642" s="11"/>
      <c r="Q1642" s="11"/>
      <c r="R1642" s="11"/>
      <c r="S1642" s="11"/>
      <c r="T1642" s="11"/>
      <c r="U1642" s="11"/>
      <c r="V1642" s="11"/>
      <c r="W1642" s="11"/>
      <c r="X1642" s="11"/>
      <c r="Y1642" s="11"/>
      <c r="Z1642" s="11"/>
      <c r="AA1642" s="11"/>
      <c r="AB1642" s="11"/>
      <c r="AC1642" s="11"/>
      <c r="AD1642" s="11"/>
      <c r="AE1642" s="11"/>
      <c r="AF1642" s="11"/>
      <c r="AG1642" s="11"/>
      <c r="AH1642" s="11"/>
    </row>
    <row r="1643" spans="1:34" x14ac:dyDescent="0.25">
      <c r="A1643" s="11"/>
      <c r="B1643" s="11"/>
      <c r="C1643" s="11"/>
      <c r="D1643" s="11"/>
      <c r="E1643" s="11"/>
      <c r="H1643" s="11"/>
      <c r="I1643" s="202"/>
      <c r="J1643" s="11"/>
      <c r="K1643" s="11"/>
      <c r="L1643" s="11"/>
      <c r="M1643" s="11"/>
      <c r="N1643" s="11"/>
      <c r="O1643" s="11"/>
      <c r="P1643" s="11"/>
      <c r="Q1643" s="11"/>
      <c r="R1643" s="11"/>
      <c r="S1643" s="11"/>
      <c r="T1643" s="11"/>
      <c r="U1643" s="11"/>
      <c r="V1643" s="11"/>
      <c r="W1643" s="11"/>
      <c r="X1643" s="11"/>
      <c r="Y1643" s="11"/>
      <c r="Z1643" s="11"/>
      <c r="AA1643" s="11"/>
      <c r="AB1643" s="11"/>
      <c r="AC1643" s="11"/>
      <c r="AD1643" s="11"/>
      <c r="AE1643" s="11"/>
      <c r="AF1643" s="11"/>
      <c r="AG1643" s="11"/>
      <c r="AH1643" s="11"/>
    </row>
    <row r="1644" spans="1:34" x14ac:dyDescent="0.25">
      <c r="A1644" s="11"/>
      <c r="B1644" s="11"/>
      <c r="C1644" s="11"/>
      <c r="D1644" s="11"/>
      <c r="E1644" s="11"/>
      <c r="H1644" s="11"/>
      <c r="I1644" s="202"/>
      <c r="J1644" s="11"/>
      <c r="K1644" s="11"/>
      <c r="L1644" s="11"/>
      <c r="M1644" s="11"/>
      <c r="N1644" s="11"/>
      <c r="O1644" s="11"/>
      <c r="P1644" s="11"/>
      <c r="Q1644" s="11"/>
      <c r="R1644" s="11"/>
      <c r="S1644" s="11"/>
      <c r="T1644" s="11"/>
      <c r="U1644" s="11"/>
      <c r="V1644" s="11"/>
      <c r="W1644" s="11"/>
      <c r="X1644" s="11"/>
      <c r="Y1644" s="11"/>
      <c r="Z1644" s="11"/>
      <c r="AA1644" s="11"/>
      <c r="AB1644" s="11"/>
      <c r="AC1644" s="11"/>
      <c r="AD1644" s="11"/>
      <c r="AE1644" s="11"/>
      <c r="AF1644" s="11"/>
      <c r="AG1644" s="11"/>
      <c r="AH1644" s="11"/>
    </row>
    <row r="1645" spans="1:34" x14ac:dyDescent="0.25">
      <c r="A1645" s="11"/>
      <c r="B1645" s="11"/>
      <c r="C1645" s="11"/>
      <c r="D1645" s="11"/>
      <c r="E1645" s="11"/>
      <c r="H1645" s="11"/>
      <c r="I1645" s="202"/>
      <c r="J1645" s="11"/>
      <c r="K1645" s="11"/>
      <c r="L1645" s="11"/>
      <c r="M1645" s="11"/>
      <c r="N1645" s="11"/>
      <c r="O1645" s="11"/>
      <c r="P1645" s="11"/>
      <c r="Q1645" s="11"/>
      <c r="R1645" s="11"/>
      <c r="S1645" s="11"/>
      <c r="T1645" s="11"/>
      <c r="U1645" s="11"/>
      <c r="V1645" s="11"/>
      <c r="W1645" s="11"/>
      <c r="X1645" s="11"/>
      <c r="Y1645" s="11"/>
      <c r="Z1645" s="11"/>
      <c r="AA1645" s="11"/>
      <c r="AB1645" s="11"/>
      <c r="AC1645" s="11"/>
      <c r="AD1645" s="11"/>
      <c r="AE1645" s="11"/>
      <c r="AF1645" s="11"/>
      <c r="AG1645" s="11"/>
      <c r="AH1645" s="11"/>
    </row>
    <row r="1646" spans="1:34" x14ac:dyDescent="0.25">
      <c r="A1646" s="11"/>
      <c r="B1646" s="11"/>
      <c r="C1646" s="11"/>
      <c r="D1646" s="11"/>
      <c r="E1646" s="11"/>
      <c r="H1646" s="11"/>
      <c r="I1646" s="202"/>
      <c r="J1646" s="11"/>
      <c r="K1646" s="11"/>
      <c r="L1646" s="11"/>
      <c r="M1646" s="11"/>
      <c r="N1646" s="11"/>
      <c r="O1646" s="11"/>
      <c r="P1646" s="11"/>
      <c r="Q1646" s="11"/>
      <c r="R1646" s="11"/>
      <c r="S1646" s="11"/>
      <c r="T1646" s="11"/>
      <c r="U1646" s="11"/>
      <c r="V1646" s="11"/>
      <c r="W1646" s="11"/>
      <c r="X1646" s="11"/>
      <c r="Y1646" s="11"/>
      <c r="Z1646" s="11"/>
      <c r="AA1646" s="11"/>
      <c r="AB1646" s="11"/>
      <c r="AC1646" s="11"/>
      <c r="AD1646" s="11"/>
      <c r="AE1646" s="11"/>
      <c r="AF1646" s="11"/>
      <c r="AG1646" s="11"/>
      <c r="AH1646" s="11"/>
    </row>
    <row r="1647" spans="1:34" x14ac:dyDescent="0.25">
      <c r="A1647" s="11"/>
      <c r="B1647" s="11"/>
      <c r="C1647" s="11"/>
      <c r="D1647" s="11"/>
      <c r="E1647" s="11"/>
      <c r="H1647" s="11"/>
      <c r="I1647" s="202"/>
      <c r="J1647" s="11"/>
      <c r="K1647" s="11"/>
      <c r="L1647" s="11"/>
      <c r="M1647" s="11"/>
      <c r="N1647" s="11"/>
      <c r="O1647" s="11"/>
      <c r="P1647" s="11"/>
      <c r="Q1647" s="11"/>
      <c r="R1647" s="11"/>
      <c r="S1647" s="11"/>
      <c r="T1647" s="11"/>
      <c r="U1647" s="11"/>
      <c r="V1647" s="11"/>
      <c r="W1647" s="11"/>
      <c r="X1647" s="11"/>
      <c r="Y1647" s="11"/>
      <c r="Z1647" s="11"/>
      <c r="AA1647" s="11"/>
      <c r="AB1647" s="11"/>
      <c r="AC1647" s="11"/>
      <c r="AD1647" s="11"/>
      <c r="AE1647" s="11"/>
      <c r="AF1647" s="11"/>
      <c r="AG1647" s="11"/>
      <c r="AH1647" s="11"/>
    </row>
    <row r="1648" spans="1:34" x14ac:dyDescent="0.25">
      <c r="A1648" s="11"/>
      <c r="B1648" s="11"/>
      <c r="C1648" s="11"/>
      <c r="D1648" s="11"/>
      <c r="E1648" s="11"/>
      <c r="H1648" s="11"/>
      <c r="I1648" s="202"/>
      <c r="J1648" s="11"/>
      <c r="K1648" s="11"/>
      <c r="L1648" s="11"/>
      <c r="M1648" s="11"/>
      <c r="N1648" s="11"/>
      <c r="O1648" s="11"/>
      <c r="P1648" s="11"/>
      <c r="Q1648" s="11"/>
      <c r="R1648" s="11"/>
      <c r="S1648" s="11"/>
      <c r="T1648" s="11"/>
      <c r="U1648" s="11"/>
      <c r="V1648" s="11"/>
      <c r="W1648" s="11"/>
      <c r="X1648" s="11"/>
      <c r="Y1648" s="11"/>
      <c r="Z1648" s="11"/>
      <c r="AA1648" s="11"/>
      <c r="AB1648" s="11"/>
      <c r="AC1648" s="11"/>
      <c r="AD1648" s="11"/>
      <c r="AE1648" s="11"/>
      <c r="AF1648" s="11"/>
      <c r="AG1648" s="11"/>
      <c r="AH1648" s="11"/>
    </row>
    <row r="1649" spans="1:34" x14ac:dyDescent="0.25">
      <c r="A1649" s="11"/>
      <c r="B1649" s="11"/>
      <c r="C1649" s="11"/>
      <c r="D1649" s="11"/>
      <c r="E1649" s="11"/>
      <c r="H1649" s="11"/>
      <c r="I1649" s="202"/>
      <c r="J1649" s="11"/>
      <c r="K1649" s="11"/>
      <c r="L1649" s="11"/>
      <c r="M1649" s="11"/>
      <c r="N1649" s="11"/>
      <c r="O1649" s="11"/>
      <c r="P1649" s="11"/>
      <c r="Q1649" s="11"/>
      <c r="R1649" s="11"/>
      <c r="S1649" s="11"/>
      <c r="T1649" s="11"/>
      <c r="U1649" s="11"/>
      <c r="V1649" s="11"/>
      <c r="W1649" s="11"/>
      <c r="X1649" s="11"/>
      <c r="Y1649" s="11"/>
      <c r="Z1649" s="11"/>
      <c r="AA1649" s="11"/>
      <c r="AB1649" s="11"/>
      <c r="AC1649" s="11"/>
      <c r="AD1649" s="11"/>
      <c r="AE1649" s="11"/>
      <c r="AF1649" s="11"/>
      <c r="AG1649" s="11"/>
      <c r="AH1649" s="11"/>
    </row>
    <row r="1650" spans="1:34" x14ac:dyDescent="0.25">
      <c r="A1650" s="11"/>
      <c r="B1650" s="11"/>
      <c r="C1650" s="11"/>
      <c r="D1650" s="11"/>
      <c r="E1650" s="11"/>
      <c r="H1650" s="11"/>
      <c r="I1650" s="202"/>
      <c r="J1650" s="11"/>
      <c r="K1650" s="11"/>
      <c r="L1650" s="11"/>
      <c r="M1650" s="11"/>
      <c r="N1650" s="11"/>
      <c r="O1650" s="11"/>
      <c r="P1650" s="11"/>
      <c r="Q1650" s="11"/>
      <c r="R1650" s="11"/>
      <c r="S1650" s="11"/>
      <c r="T1650" s="11"/>
      <c r="U1650" s="11"/>
      <c r="V1650" s="11"/>
      <c r="W1650" s="11"/>
      <c r="X1650" s="11"/>
      <c r="Y1650" s="11"/>
      <c r="Z1650" s="11"/>
      <c r="AA1650" s="11"/>
      <c r="AB1650" s="11"/>
      <c r="AC1650" s="11"/>
      <c r="AD1650" s="11"/>
      <c r="AE1650" s="11"/>
      <c r="AF1650" s="11"/>
      <c r="AG1650" s="11"/>
      <c r="AH1650" s="11"/>
    </row>
    <row r="1651" spans="1:34" x14ac:dyDescent="0.25">
      <c r="A1651" s="11"/>
      <c r="B1651" s="11"/>
      <c r="C1651" s="11"/>
      <c r="D1651" s="11"/>
      <c r="E1651" s="11"/>
      <c r="H1651" s="11"/>
      <c r="I1651" s="202"/>
      <c r="J1651" s="11"/>
      <c r="K1651" s="11"/>
      <c r="L1651" s="11"/>
      <c r="M1651" s="11"/>
      <c r="N1651" s="11"/>
      <c r="O1651" s="11"/>
      <c r="P1651" s="11"/>
      <c r="Q1651" s="11"/>
      <c r="R1651" s="11"/>
      <c r="S1651" s="11"/>
      <c r="T1651" s="11"/>
      <c r="U1651" s="11"/>
      <c r="V1651" s="11"/>
      <c r="W1651" s="11"/>
      <c r="X1651" s="11"/>
      <c r="Y1651" s="11"/>
      <c r="Z1651" s="11"/>
      <c r="AA1651" s="11"/>
      <c r="AB1651" s="11"/>
      <c r="AC1651" s="11"/>
      <c r="AD1651" s="11"/>
      <c r="AE1651" s="11"/>
      <c r="AF1651" s="11"/>
      <c r="AG1651" s="11"/>
      <c r="AH1651" s="11"/>
    </row>
    <row r="1652" spans="1:34" x14ac:dyDescent="0.25">
      <c r="A1652" s="11"/>
      <c r="B1652" s="11"/>
      <c r="C1652" s="11"/>
      <c r="D1652" s="11"/>
      <c r="E1652" s="11"/>
      <c r="H1652" s="11"/>
      <c r="I1652" s="202"/>
      <c r="J1652" s="11"/>
      <c r="K1652" s="11"/>
      <c r="L1652" s="11"/>
      <c r="M1652" s="11"/>
      <c r="N1652" s="11"/>
      <c r="O1652" s="11"/>
      <c r="P1652" s="11"/>
      <c r="Q1652" s="11"/>
      <c r="R1652" s="11"/>
      <c r="S1652" s="11"/>
      <c r="T1652" s="11"/>
      <c r="U1652" s="11"/>
      <c r="V1652" s="11"/>
      <c r="W1652" s="11"/>
      <c r="X1652" s="11"/>
      <c r="Y1652" s="11"/>
      <c r="Z1652" s="11"/>
      <c r="AA1652" s="11"/>
      <c r="AB1652" s="11"/>
      <c r="AC1652" s="11"/>
      <c r="AD1652" s="11"/>
      <c r="AE1652" s="11"/>
      <c r="AF1652" s="11"/>
      <c r="AG1652" s="11"/>
      <c r="AH1652" s="11"/>
    </row>
    <row r="1653" spans="1:34" x14ac:dyDescent="0.25">
      <c r="A1653" s="11"/>
      <c r="B1653" s="11"/>
      <c r="C1653" s="11"/>
      <c r="D1653" s="11"/>
      <c r="E1653" s="11"/>
      <c r="H1653" s="11"/>
      <c r="I1653" s="202"/>
      <c r="J1653" s="11"/>
      <c r="K1653" s="11"/>
      <c r="L1653" s="11"/>
      <c r="M1653" s="11"/>
      <c r="N1653" s="11"/>
      <c r="O1653" s="11"/>
      <c r="P1653" s="11"/>
      <c r="Q1653" s="11"/>
      <c r="R1653" s="11"/>
      <c r="S1653" s="11"/>
      <c r="T1653" s="11"/>
      <c r="U1653" s="11"/>
      <c r="V1653" s="11"/>
      <c r="W1653" s="11"/>
      <c r="X1653" s="11"/>
      <c r="Y1653" s="11"/>
      <c r="Z1653" s="11"/>
      <c r="AA1653" s="11"/>
      <c r="AB1653" s="11"/>
      <c r="AC1653" s="11"/>
      <c r="AD1653" s="11"/>
      <c r="AE1653" s="11"/>
      <c r="AF1653" s="11"/>
      <c r="AG1653" s="11"/>
      <c r="AH1653" s="11"/>
    </row>
    <row r="1654" spans="1:34" x14ac:dyDescent="0.25">
      <c r="A1654" s="11"/>
      <c r="B1654" s="11"/>
      <c r="C1654" s="11"/>
      <c r="D1654" s="11"/>
      <c r="E1654" s="11"/>
      <c r="H1654" s="11"/>
      <c r="I1654" s="202"/>
      <c r="J1654" s="11"/>
      <c r="K1654" s="11"/>
      <c r="L1654" s="11"/>
      <c r="M1654" s="11"/>
      <c r="N1654" s="11"/>
      <c r="O1654" s="11"/>
      <c r="P1654" s="11"/>
      <c r="Q1654" s="11"/>
      <c r="R1654" s="11"/>
      <c r="S1654" s="11"/>
      <c r="T1654" s="11"/>
      <c r="U1654" s="11"/>
      <c r="V1654" s="11"/>
      <c r="W1654" s="11"/>
      <c r="X1654" s="11"/>
      <c r="Y1654" s="11"/>
      <c r="Z1654" s="11"/>
      <c r="AA1654" s="11"/>
      <c r="AB1654" s="11"/>
      <c r="AC1654" s="11"/>
      <c r="AD1654" s="11"/>
      <c r="AE1654" s="11"/>
      <c r="AF1654" s="11"/>
      <c r="AG1654" s="11"/>
      <c r="AH1654" s="11"/>
    </row>
    <row r="1655" spans="1:34" x14ac:dyDescent="0.25">
      <c r="A1655" s="11"/>
      <c r="B1655" s="11"/>
      <c r="C1655" s="11"/>
      <c r="D1655" s="11"/>
      <c r="E1655" s="11"/>
      <c r="H1655" s="11"/>
      <c r="I1655" s="202"/>
      <c r="J1655" s="11"/>
      <c r="K1655" s="11"/>
      <c r="L1655" s="11"/>
      <c r="M1655" s="11"/>
      <c r="N1655" s="11"/>
      <c r="O1655" s="11"/>
      <c r="P1655" s="11"/>
      <c r="Q1655" s="11"/>
      <c r="R1655" s="11"/>
      <c r="S1655" s="11"/>
      <c r="T1655" s="11"/>
      <c r="U1655" s="11"/>
      <c r="V1655" s="11"/>
      <c r="W1655" s="11"/>
      <c r="X1655" s="11"/>
      <c r="Y1655" s="11"/>
      <c r="Z1655" s="11"/>
      <c r="AA1655" s="11"/>
      <c r="AB1655" s="11"/>
      <c r="AC1655" s="11"/>
      <c r="AD1655" s="11"/>
      <c r="AE1655" s="11"/>
      <c r="AF1655" s="11"/>
      <c r="AG1655" s="11"/>
      <c r="AH1655" s="11"/>
    </row>
    <row r="1656" spans="1:34" x14ac:dyDescent="0.25">
      <c r="A1656" s="11"/>
      <c r="B1656" s="11"/>
      <c r="C1656" s="11"/>
      <c r="D1656" s="11"/>
      <c r="E1656" s="11"/>
      <c r="H1656" s="11"/>
      <c r="I1656" s="202"/>
      <c r="J1656" s="11"/>
      <c r="K1656" s="11"/>
      <c r="L1656" s="11"/>
      <c r="M1656" s="11"/>
      <c r="N1656" s="11"/>
      <c r="O1656" s="11"/>
      <c r="P1656" s="11"/>
      <c r="Q1656" s="11"/>
      <c r="R1656" s="11"/>
      <c r="S1656" s="11"/>
      <c r="T1656" s="11"/>
      <c r="U1656" s="11"/>
      <c r="V1656" s="11"/>
      <c r="W1656" s="11"/>
      <c r="X1656" s="11"/>
      <c r="Y1656" s="11"/>
      <c r="Z1656" s="11"/>
      <c r="AA1656" s="11"/>
      <c r="AB1656" s="11"/>
      <c r="AC1656" s="11"/>
      <c r="AD1656" s="11"/>
      <c r="AE1656" s="11"/>
      <c r="AF1656" s="11"/>
      <c r="AG1656" s="11"/>
      <c r="AH1656" s="11"/>
    </row>
    <row r="1657" spans="1:34" x14ac:dyDescent="0.25">
      <c r="A1657" s="11"/>
      <c r="B1657" s="11"/>
      <c r="C1657" s="11"/>
      <c r="D1657" s="11"/>
      <c r="E1657" s="11"/>
      <c r="H1657" s="11"/>
      <c r="I1657" s="202"/>
      <c r="J1657" s="11"/>
      <c r="K1657" s="11"/>
      <c r="L1657" s="11"/>
      <c r="M1657" s="11"/>
      <c r="N1657" s="11"/>
      <c r="O1657" s="11"/>
      <c r="P1657" s="11"/>
      <c r="Q1657" s="11"/>
      <c r="R1657" s="11"/>
      <c r="S1657" s="11"/>
      <c r="T1657" s="11"/>
      <c r="U1657" s="11"/>
      <c r="V1657" s="11"/>
      <c r="W1657" s="11"/>
      <c r="X1657" s="11"/>
      <c r="Y1657" s="11"/>
      <c r="Z1657" s="11"/>
      <c r="AA1657" s="11"/>
      <c r="AB1657" s="11"/>
      <c r="AC1657" s="11"/>
      <c r="AD1657" s="11"/>
      <c r="AE1657" s="11"/>
      <c r="AF1657" s="11"/>
      <c r="AG1657" s="11"/>
      <c r="AH1657" s="11"/>
    </row>
    <row r="1658" spans="1:34" x14ac:dyDescent="0.25">
      <c r="A1658" s="11"/>
      <c r="B1658" s="11"/>
      <c r="C1658" s="11"/>
      <c r="D1658" s="11"/>
      <c r="E1658" s="11"/>
      <c r="H1658" s="11"/>
      <c r="I1658" s="202"/>
      <c r="J1658" s="11"/>
      <c r="K1658" s="11"/>
      <c r="L1658" s="11"/>
      <c r="M1658" s="11"/>
      <c r="N1658" s="11"/>
      <c r="O1658" s="11"/>
      <c r="P1658" s="11"/>
      <c r="Q1658" s="11"/>
      <c r="R1658" s="11"/>
      <c r="S1658" s="11"/>
      <c r="T1658" s="11"/>
      <c r="U1658" s="11"/>
      <c r="V1658" s="11"/>
      <c r="W1658" s="11"/>
      <c r="X1658" s="11"/>
      <c r="Y1658" s="11"/>
      <c r="Z1658" s="11"/>
      <c r="AA1658" s="11"/>
      <c r="AB1658" s="11"/>
      <c r="AC1658" s="11"/>
      <c r="AD1658" s="11"/>
      <c r="AE1658" s="11"/>
      <c r="AF1658" s="11"/>
      <c r="AG1658" s="11"/>
      <c r="AH1658" s="11"/>
    </row>
    <row r="1659" spans="1:34" x14ac:dyDescent="0.25">
      <c r="A1659" s="11"/>
      <c r="B1659" s="11"/>
      <c r="C1659" s="11"/>
      <c r="D1659" s="11"/>
      <c r="E1659" s="11"/>
      <c r="H1659" s="11"/>
      <c r="I1659" s="202"/>
      <c r="J1659" s="11"/>
      <c r="K1659" s="11"/>
      <c r="L1659" s="11"/>
      <c r="M1659" s="11"/>
      <c r="N1659" s="11"/>
      <c r="O1659" s="11"/>
      <c r="P1659" s="11"/>
      <c r="Q1659" s="11"/>
      <c r="R1659" s="11"/>
      <c r="S1659" s="11"/>
      <c r="T1659" s="11"/>
      <c r="U1659" s="11"/>
      <c r="V1659" s="11"/>
      <c r="W1659" s="11"/>
      <c r="X1659" s="11"/>
      <c r="Y1659" s="11"/>
      <c r="Z1659" s="11"/>
      <c r="AA1659" s="11"/>
      <c r="AB1659" s="11"/>
      <c r="AC1659" s="11"/>
      <c r="AD1659" s="11"/>
      <c r="AE1659" s="11"/>
      <c r="AF1659" s="11"/>
      <c r="AG1659" s="11"/>
      <c r="AH1659" s="11"/>
    </row>
    <row r="1660" spans="1:34" x14ac:dyDescent="0.25">
      <c r="A1660" s="11"/>
      <c r="B1660" s="11"/>
      <c r="C1660" s="11"/>
      <c r="D1660" s="11"/>
      <c r="E1660" s="11"/>
      <c r="H1660" s="11"/>
      <c r="I1660" s="202"/>
      <c r="J1660" s="11"/>
      <c r="K1660" s="11"/>
      <c r="L1660" s="11"/>
      <c r="M1660" s="11"/>
      <c r="N1660" s="11"/>
      <c r="O1660" s="11"/>
      <c r="P1660" s="11"/>
      <c r="Q1660" s="11"/>
      <c r="R1660" s="11"/>
      <c r="S1660" s="11"/>
      <c r="T1660" s="11"/>
      <c r="U1660" s="11"/>
      <c r="V1660" s="11"/>
      <c r="W1660" s="11"/>
      <c r="X1660" s="11"/>
      <c r="Y1660" s="11"/>
      <c r="Z1660" s="11"/>
      <c r="AA1660" s="11"/>
      <c r="AB1660" s="11"/>
      <c r="AC1660" s="11"/>
      <c r="AD1660" s="11"/>
      <c r="AE1660" s="11"/>
      <c r="AF1660" s="11"/>
      <c r="AG1660" s="11"/>
      <c r="AH1660" s="11"/>
    </row>
    <row r="1661" spans="1:34" x14ac:dyDescent="0.25">
      <c r="A1661" s="11"/>
      <c r="B1661" s="11"/>
      <c r="C1661" s="11"/>
      <c r="D1661" s="11"/>
      <c r="E1661" s="11"/>
      <c r="H1661" s="11"/>
      <c r="I1661" s="202"/>
      <c r="J1661" s="11"/>
      <c r="K1661" s="11"/>
      <c r="L1661" s="11"/>
      <c r="M1661" s="11"/>
      <c r="N1661" s="11"/>
      <c r="O1661" s="11"/>
      <c r="P1661" s="11"/>
      <c r="Q1661" s="11"/>
      <c r="R1661" s="11"/>
      <c r="S1661" s="11"/>
      <c r="T1661" s="11"/>
      <c r="U1661" s="11"/>
      <c r="V1661" s="11"/>
      <c r="W1661" s="11"/>
      <c r="X1661" s="11"/>
      <c r="Y1661" s="11"/>
      <c r="Z1661" s="11"/>
      <c r="AA1661" s="11"/>
      <c r="AB1661" s="11"/>
      <c r="AC1661" s="11"/>
      <c r="AD1661" s="11"/>
      <c r="AE1661" s="11"/>
      <c r="AF1661" s="11"/>
      <c r="AG1661" s="11"/>
      <c r="AH1661" s="11"/>
    </row>
    <row r="1662" spans="1:34" x14ac:dyDescent="0.25">
      <c r="A1662" s="11"/>
      <c r="B1662" s="11"/>
      <c r="C1662" s="11"/>
      <c r="D1662" s="11"/>
      <c r="E1662" s="11"/>
      <c r="H1662" s="11"/>
      <c r="I1662" s="202"/>
      <c r="J1662" s="11"/>
      <c r="K1662" s="11"/>
      <c r="L1662" s="11"/>
      <c r="M1662" s="11"/>
      <c r="N1662" s="11"/>
      <c r="O1662" s="11"/>
      <c r="P1662" s="11"/>
      <c r="Q1662" s="11"/>
      <c r="R1662" s="11"/>
      <c r="S1662" s="11"/>
      <c r="T1662" s="11"/>
      <c r="U1662" s="11"/>
      <c r="V1662" s="11"/>
      <c r="W1662" s="11"/>
      <c r="X1662" s="11"/>
      <c r="Y1662" s="11"/>
      <c r="Z1662" s="11"/>
      <c r="AA1662" s="11"/>
      <c r="AB1662" s="11"/>
      <c r="AC1662" s="11"/>
      <c r="AD1662" s="11"/>
      <c r="AE1662" s="11"/>
      <c r="AF1662" s="11"/>
      <c r="AG1662" s="11"/>
      <c r="AH1662" s="11"/>
    </row>
    <row r="1663" spans="1:34" x14ac:dyDescent="0.25">
      <c r="A1663" s="11"/>
      <c r="B1663" s="11"/>
      <c r="C1663" s="11"/>
      <c r="D1663" s="11"/>
      <c r="E1663" s="11"/>
      <c r="H1663" s="11"/>
      <c r="I1663" s="202"/>
      <c r="J1663" s="11"/>
      <c r="K1663" s="11"/>
      <c r="L1663" s="11"/>
      <c r="M1663" s="11"/>
      <c r="N1663" s="11"/>
      <c r="O1663" s="11"/>
      <c r="P1663" s="11"/>
      <c r="Q1663" s="11"/>
      <c r="R1663" s="11"/>
      <c r="S1663" s="11"/>
      <c r="T1663" s="11"/>
      <c r="U1663" s="11"/>
      <c r="V1663" s="11"/>
      <c r="W1663" s="11"/>
      <c r="X1663" s="11"/>
      <c r="Y1663" s="11"/>
      <c r="Z1663" s="11"/>
      <c r="AA1663" s="11"/>
      <c r="AB1663" s="11"/>
      <c r="AC1663" s="11"/>
      <c r="AD1663" s="11"/>
      <c r="AE1663" s="11"/>
      <c r="AF1663" s="11"/>
      <c r="AG1663" s="11"/>
      <c r="AH1663" s="11"/>
    </row>
    <row r="1664" spans="1:34" x14ac:dyDescent="0.25">
      <c r="A1664" s="11"/>
      <c r="B1664" s="11"/>
      <c r="C1664" s="11"/>
      <c r="D1664" s="11"/>
      <c r="E1664" s="11"/>
      <c r="H1664" s="11"/>
      <c r="I1664" s="202"/>
      <c r="J1664" s="11"/>
      <c r="K1664" s="11"/>
      <c r="L1664" s="11"/>
      <c r="M1664" s="11"/>
      <c r="N1664" s="11"/>
      <c r="O1664" s="11"/>
      <c r="P1664" s="11"/>
      <c r="Q1664" s="11"/>
      <c r="R1664" s="11"/>
      <c r="S1664" s="11"/>
      <c r="T1664" s="11"/>
      <c r="U1664" s="11"/>
      <c r="V1664" s="11"/>
      <c r="W1664" s="11"/>
      <c r="X1664" s="11"/>
      <c r="Y1664" s="11"/>
      <c r="Z1664" s="11"/>
      <c r="AA1664" s="11"/>
      <c r="AB1664" s="11"/>
      <c r="AC1664" s="11"/>
      <c r="AD1664" s="11"/>
      <c r="AE1664" s="11"/>
      <c r="AF1664" s="11"/>
      <c r="AG1664" s="11"/>
      <c r="AH1664" s="11"/>
    </row>
    <row r="1665" spans="1:34" x14ac:dyDescent="0.25">
      <c r="A1665" s="11"/>
      <c r="B1665" s="11"/>
      <c r="C1665" s="11"/>
      <c r="D1665" s="11"/>
      <c r="E1665" s="11"/>
      <c r="H1665" s="11"/>
      <c r="I1665" s="202"/>
      <c r="J1665" s="11"/>
      <c r="K1665" s="11"/>
      <c r="L1665" s="11"/>
      <c r="M1665" s="11"/>
      <c r="N1665" s="11"/>
      <c r="O1665" s="11"/>
      <c r="P1665" s="11"/>
      <c r="Q1665" s="11"/>
      <c r="R1665" s="11"/>
      <c r="S1665" s="11"/>
      <c r="T1665" s="11"/>
      <c r="U1665" s="11"/>
      <c r="V1665" s="11"/>
      <c r="W1665" s="11"/>
      <c r="X1665" s="11"/>
      <c r="Y1665" s="11"/>
      <c r="Z1665" s="11"/>
      <c r="AA1665" s="11"/>
      <c r="AB1665" s="11"/>
      <c r="AC1665" s="11"/>
      <c r="AD1665" s="11"/>
      <c r="AE1665" s="11"/>
      <c r="AF1665" s="11"/>
      <c r="AG1665" s="11"/>
      <c r="AH1665" s="11"/>
    </row>
    <row r="1666" spans="1:34" x14ac:dyDescent="0.25">
      <c r="A1666" s="11"/>
      <c r="B1666" s="11"/>
      <c r="C1666" s="11"/>
      <c r="D1666" s="11"/>
      <c r="E1666" s="11"/>
      <c r="H1666" s="11"/>
      <c r="I1666" s="202"/>
      <c r="J1666" s="11"/>
      <c r="K1666" s="11"/>
      <c r="L1666" s="11"/>
      <c r="M1666" s="11"/>
      <c r="N1666" s="11"/>
      <c r="O1666" s="11"/>
      <c r="P1666" s="11"/>
      <c r="Q1666" s="11"/>
      <c r="R1666" s="11"/>
      <c r="S1666" s="11"/>
      <c r="T1666" s="11"/>
      <c r="U1666" s="11"/>
      <c r="V1666" s="11"/>
      <c r="W1666" s="11"/>
      <c r="X1666" s="11"/>
      <c r="Y1666" s="11"/>
      <c r="Z1666" s="11"/>
      <c r="AA1666" s="11"/>
      <c r="AB1666" s="11"/>
      <c r="AC1666" s="11"/>
      <c r="AD1666" s="11"/>
      <c r="AE1666" s="11"/>
      <c r="AF1666" s="11"/>
      <c r="AG1666" s="11"/>
      <c r="AH1666" s="11"/>
    </row>
    <row r="1667" spans="1:34" x14ac:dyDescent="0.25">
      <c r="A1667" s="11"/>
      <c r="B1667" s="11"/>
      <c r="C1667" s="11"/>
      <c r="D1667" s="11"/>
      <c r="E1667" s="11"/>
      <c r="H1667" s="11"/>
      <c r="I1667" s="202"/>
      <c r="J1667" s="11"/>
      <c r="K1667" s="11"/>
      <c r="L1667" s="11"/>
      <c r="M1667" s="11"/>
      <c r="N1667" s="11"/>
      <c r="O1667" s="11"/>
      <c r="P1667" s="11"/>
      <c r="Q1667" s="11"/>
      <c r="R1667" s="11"/>
      <c r="S1667" s="11"/>
      <c r="T1667" s="11"/>
      <c r="U1667" s="11"/>
      <c r="V1667" s="11"/>
      <c r="W1667" s="11"/>
      <c r="X1667" s="11"/>
      <c r="Y1667" s="11"/>
      <c r="Z1667" s="11"/>
      <c r="AA1667" s="11"/>
      <c r="AB1667" s="11"/>
      <c r="AC1667" s="11"/>
      <c r="AD1667" s="11"/>
      <c r="AE1667" s="11"/>
      <c r="AF1667" s="11"/>
      <c r="AG1667" s="11"/>
      <c r="AH1667" s="11"/>
    </row>
    <row r="1668" spans="1:34" x14ac:dyDescent="0.25">
      <c r="A1668" s="11"/>
      <c r="B1668" s="11"/>
      <c r="C1668" s="11"/>
      <c r="D1668" s="11"/>
      <c r="E1668" s="11"/>
      <c r="H1668" s="11"/>
      <c r="I1668" s="202"/>
      <c r="J1668" s="11"/>
      <c r="K1668" s="11"/>
      <c r="L1668" s="11"/>
      <c r="M1668" s="11"/>
      <c r="N1668" s="11"/>
      <c r="O1668" s="11"/>
      <c r="P1668" s="11"/>
      <c r="Q1668" s="11"/>
      <c r="R1668" s="11"/>
      <c r="S1668" s="11"/>
      <c r="T1668" s="11"/>
      <c r="U1668" s="11"/>
      <c r="V1668" s="11"/>
      <c r="W1668" s="11"/>
      <c r="X1668" s="11"/>
      <c r="Y1668" s="11"/>
      <c r="Z1668" s="11"/>
      <c r="AA1668" s="11"/>
      <c r="AB1668" s="11"/>
      <c r="AC1668" s="11"/>
      <c r="AD1668" s="11"/>
      <c r="AE1668" s="11"/>
      <c r="AF1668" s="11"/>
      <c r="AG1668" s="11"/>
      <c r="AH1668" s="11"/>
    </row>
    <row r="1669" spans="1:34" x14ac:dyDescent="0.25">
      <c r="A1669" s="11"/>
      <c r="B1669" s="11"/>
      <c r="C1669" s="11"/>
      <c r="D1669" s="11"/>
      <c r="E1669" s="11"/>
      <c r="H1669" s="11"/>
      <c r="I1669" s="202"/>
      <c r="J1669" s="11"/>
      <c r="K1669" s="11"/>
      <c r="L1669" s="11"/>
      <c r="M1669" s="11"/>
      <c r="N1669" s="11"/>
      <c r="O1669" s="11"/>
      <c r="P1669" s="11"/>
      <c r="Q1669" s="11"/>
      <c r="R1669" s="11"/>
      <c r="S1669" s="11"/>
      <c r="T1669" s="11"/>
      <c r="U1669" s="11"/>
      <c r="V1669" s="11"/>
      <c r="W1669" s="11"/>
      <c r="X1669" s="11"/>
      <c r="Y1669" s="11"/>
      <c r="Z1669" s="11"/>
      <c r="AA1669" s="11"/>
      <c r="AB1669" s="11"/>
      <c r="AC1669" s="11"/>
      <c r="AD1669" s="11"/>
      <c r="AE1669" s="11"/>
      <c r="AF1669" s="11"/>
      <c r="AG1669" s="11"/>
      <c r="AH1669" s="11"/>
    </row>
    <row r="1670" spans="1:34" x14ac:dyDescent="0.25">
      <c r="A1670" s="11"/>
      <c r="B1670" s="11"/>
      <c r="C1670" s="11"/>
      <c r="D1670" s="11"/>
      <c r="E1670" s="11"/>
      <c r="H1670" s="11"/>
      <c r="I1670" s="202"/>
      <c r="J1670" s="11"/>
      <c r="K1670" s="11"/>
      <c r="L1670" s="11"/>
      <c r="M1670" s="11"/>
      <c r="N1670" s="11"/>
      <c r="O1670" s="11"/>
      <c r="P1670" s="11"/>
      <c r="Q1670" s="11"/>
      <c r="R1670" s="11"/>
      <c r="S1670" s="11"/>
      <c r="T1670" s="11"/>
      <c r="U1670" s="11"/>
      <c r="V1670" s="11"/>
      <c r="W1670" s="11"/>
      <c r="X1670" s="11"/>
      <c r="Y1670" s="11"/>
      <c r="Z1670" s="11"/>
      <c r="AA1670" s="11"/>
      <c r="AB1670" s="11"/>
      <c r="AC1670" s="11"/>
      <c r="AD1670" s="11"/>
      <c r="AE1670" s="11"/>
      <c r="AF1670" s="11"/>
      <c r="AG1670" s="11"/>
      <c r="AH1670" s="11"/>
    </row>
    <row r="1671" spans="1:34" x14ac:dyDescent="0.25">
      <c r="A1671" s="11"/>
      <c r="B1671" s="11"/>
      <c r="C1671" s="11"/>
      <c r="D1671" s="11"/>
      <c r="E1671" s="11"/>
      <c r="H1671" s="11"/>
      <c r="I1671" s="202"/>
      <c r="J1671" s="11"/>
      <c r="K1671" s="11"/>
      <c r="L1671" s="11"/>
      <c r="M1671" s="11"/>
      <c r="N1671" s="11"/>
      <c r="O1671" s="11"/>
      <c r="P1671" s="11"/>
      <c r="Q1671" s="11"/>
      <c r="R1671" s="11"/>
      <c r="S1671" s="11"/>
      <c r="T1671" s="11"/>
      <c r="U1671" s="11"/>
      <c r="V1671" s="11"/>
      <c r="W1671" s="11"/>
      <c r="X1671" s="11"/>
      <c r="Y1671" s="11"/>
      <c r="Z1671" s="11"/>
      <c r="AA1671" s="11"/>
      <c r="AB1671" s="11"/>
      <c r="AC1671" s="11"/>
      <c r="AD1671" s="11"/>
      <c r="AE1671" s="11"/>
      <c r="AF1671" s="11"/>
      <c r="AG1671" s="11"/>
      <c r="AH1671" s="11"/>
    </row>
    <row r="1672" spans="1:34" x14ac:dyDescent="0.25">
      <c r="A1672" s="11"/>
      <c r="B1672" s="11"/>
      <c r="C1672" s="11"/>
      <c r="D1672" s="11"/>
      <c r="E1672" s="11"/>
      <c r="H1672" s="11"/>
      <c r="I1672" s="202"/>
      <c r="J1672" s="11"/>
      <c r="K1672" s="11"/>
      <c r="L1672" s="11"/>
      <c r="M1672" s="11"/>
      <c r="N1672" s="11"/>
      <c r="O1672" s="11"/>
      <c r="P1672" s="11"/>
      <c r="Q1672" s="11"/>
      <c r="R1672" s="11"/>
      <c r="S1672" s="11"/>
      <c r="T1672" s="11"/>
      <c r="U1672" s="11"/>
      <c r="V1672" s="11"/>
      <c r="W1672" s="11"/>
      <c r="X1672" s="11"/>
      <c r="Y1672" s="11"/>
      <c r="Z1672" s="11"/>
      <c r="AA1672" s="11"/>
      <c r="AB1672" s="11"/>
      <c r="AC1672" s="11"/>
      <c r="AD1672" s="11"/>
      <c r="AE1672" s="11"/>
      <c r="AF1672" s="11"/>
      <c r="AG1672" s="11"/>
      <c r="AH1672" s="11"/>
    </row>
    <row r="1673" spans="1:34" x14ac:dyDescent="0.25">
      <c r="A1673" s="11"/>
      <c r="B1673" s="11"/>
      <c r="C1673" s="11"/>
      <c r="D1673" s="11"/>
      <c r="E1673" s="11"/>
      <c r="H1673" s="11"/>
      <c r="I1673" s="202"/>
      <c r="J1673" s="11"/>
      <c r="K1673" s="11"/>
      <c r="L1673" s="11"/>
      <c r="M1673" s="11"/>
      <c r="N1673" s="11"/>
      <c r="O1673" s="11"/>
      <c r="P1673" s="11"/>
      <c r="Q1673" s="11"/>
      <c r="R1673" s="11"/>
      <c r="S1673" s="11"/>
      <c r="T1673" s="11"/>
      <c r="U1673" s="11"/>
      <c r="V1673" s="11"/>
      <c r="W1673" s="11"/>
      <c r="X1673" s="11"/>
      <c r="Y1673" s="11"/>
      <c r="Z1673" s="11"/>
      <c r="AA1673" s="11"/>
      <c r="AB1673" s="11"/>
      <c r="AC1673" s="11"/>
      <c r="AD1673" s="11"/>
      <c r="AE1673" s="11"/>
      <c r="AF1673" s="11"/>
      <c r="AG1673" s="11"/>
      <c r="AH1673" s="11"/>
    </row>
    <row r="1674" spans="1:34" x14ac:dyDescent="0.25">
      <c r="A1674" s="11"/>
      <c r="B1674" s="11"/>
      <c r="C1674" s="11"/>
      <c r="D1674" s="11"/>
      <c r="E1674" s="11"/>
      <c r="H1674" s="11"/>
      <c r="I1674" s="202"/>
      <c r="J1674" s="11"/>
      <c r="K1674" s="11"/>
      <c r="L1674" s="11"/>
      <c r="M1674" s="11"/>
      <c r="N1674" s="11"/>
      <c r="O1674" s="11"/>
      <c r="P1674" s="11"/>
      <c r="Q1674" s="11"/>
      <c r="R1674" s="11"/>
      <c r="S1674" s="11"/>
      <c r="T1674" s="11"/>
      <c r="U1674" s="11"/>
      <c r="V1674" s="11"/>
      <c r="W1674" s="11"/>
      <c r="X1674" s="11"/>
      <c r="Y1674" s="11"/>
      <c r="Z1674" s="11"/>
      <c r="AA1674" s="11"/>
      <c r="AB1674" s="11"/>
      <c r="AC1674" s="11"/>
      <c r="AD1674" s="11"/>
      <c r="AE1674" s="11"/>
      <c r="AF1674" s="11"/>
      <c r="AG1674" s="11"/>
      <c r="AH1674" s="11"/>
    </row>
    <row r="1675" spans="1:34" x14ac:dyDescent="0.25">
      <c r="A1675" s="11"/>
      <c r="B1675" s="11"/>
      <c r="C1675" s="11"/>
      <c r="D1675" s="11"/>
      <c r="E1675" s="11"/>
      <c r="H1675" s="11"/>
      <c r="I1675" s="202"/>
      <c r="J1675" s="11"/>
      <c r="K1675" s="11"/>
      <c r="L1675" s="11"/>
      <c r="M1675" s="11"/>
      <c r="N1675" s="11"/>
      <c r="O1675" s="11"/>
      <c r="P1675" s="11"/>
      <c r="Q1675" s="11"/>
      <c r="R1675" s="11"/>
      <c r="S1675" s="11"/>
      <c r="T1675" s="11"/>
      <c r="U1675" s="11"/>
      <c r="V1675" s="11"/>
      <c r="W1675" s="11"/>
      <c r="X1675" s="11"/>
      <c r="Y1675" s="11"/>
      <c r="Z1675" s="11"/>
      <c r="AA1675" s="11"/>
      <c r="AB1675" s="11"/>
      <c r="AC1675" s="11"/>
      <c r="AD1675" s="11"/>
      <c r="AE1675" s="11"/>
      <c r="AF1675" s="11"/>
      <c r="AG1675" s="11"/>
      <c r="AH1675" s="11"/>
    </row>
    <row r="1676" spans="1:34" x14ac:dyDescent="0.25">
      <c r="A1676" s="11"/>
      <c r="B1676" s="11"/>
      <c r="C1676" s="11"/>
      <c r="D1676" s="11"/>
      <c r="E1676" s="11"/>
      <c r="H1676" s="11"/>
      <c r="I1676" s="202"/>
      <c r="J1676" s="11"/>
      <c r="K1676" s="11"/>
      <c r="L1676" s="11"/>
      <c r="M1676" s="11"/>
      <c r="N1676" s="11"/>
      <c r="O1676" s="11"/>
      <c r="P1676" s="11"/>
      <c r="Q1676" s="11"/>
      <c r="R1676" s="11"/>
      <c r="S1676" s="11"/>
      <c r="T1676" s="11"/>
      <c r="U1676" s="11"/>
      <c r="V1676" s="11"/>
      <c r="W1676" s="11"/>
      <c r="X1676" s="11"/>
      <c r="Y1676" s="11"/>
      <c r="Z1676" s="11"/>
      <c r="AA1676" s="11"/>
      <c r="AB1676" s="11"/>
      <c r="AC1676" s="11"/>
      <c r="AD1676" s="11"/>
      <c r="AE1676" s="11"/>
      <c r="AF1676" s="11"/>
      <c r="AG1676" s="11"/>
      <c r="AH1676" s="11"/>
    </row>
    <row r="1677" spans="1:34" x14ac:dyDescent="0.25">
      <c r="A1677" s="11"/>
      <c r="B1677" s="11"/>
      <c r="C1677" s="11"/>
      <c r="D1677" s="11"/>
      <c r="E1677" s="11"/>
      <c r="H1677" s="11"/>
      <c r="I1677" s="202"/>
      <c r="J1677" s="11"/>
      <c r="K1677" s="11"/>
      <c r="L1677" s="11"/>
      <c r="M1677" s="11"/>
      <c r="N1677" s="11"/>
      <c r="O1677" s="11"/>
      <c r="P1677" s="11"/>
      <c r="Q1677" s="11"/>
      <c r="R1677" s="11"/>
      <c r="S1677" s="11"/>
      <c r="T1677" s="11"/>
      <c r="U1677" s="11"/>
      <c r="V1677" s="11"/>
      <c r="W1677" s="11"/>
      <c r="X1677" s="11"/>
      <c r="Y1677" s="11"/>
      <c r="Z1677" s="11"/>
      <c r="AA1677" s="11"/>
      <c r="AB1677" s="11"/>
      <c r="AC1677" s="11"/>
      <c r="AD1677" s="11"/>
      <c r="AE1677" s="11"/>
      <c r="AF1677" s="11"/>
      <c r="AG1677" s="11"/>
      <c r="AH1677" s="11"/>
    </row>
    <row r="1678" spans="1:34" x14ac:dyDescent="0.25">
      <c r="A1678" s="11"/>
      <c r="B1678" s="11"/>
      <c r="C1678" s="11"/>
      <c r="D1678" s="11"/>
      <c r="E1678" s="11"/>
      <c r="H1678" s="11"/>
      <c r="I1678" s="202"/>
      <c r="J1678" s="11"/>
      <c r="K1678" s="11"/>
      <c r="L1678" s="11"/>
      <c r="M1678" s="11"/>
      <c r="N1678" s="11"/>
      <c r="O1678" s="11"/>
      <c r="P1678" s="11"/>
      <c r="Q1678" s="11"/>
      <c r="R1678" s="11"/>
      <c r="S1678" s="11"/>
      <c r="T1678" s="11"/>
      <c r="U1678" s="11"/>
      <c r="V1678" s="11"/>
      <c r="W1678" s="11"/>
      <c r="X1678" s="11"/>
      <c r="Y1678" s="11"/>
      <c r="Z1678" s="11"/>
      <c r="AA1678" s="11"/>
      <c r="AB1678" s="11"/>
      <c r="AC1678" s="11"/>
      <c r="AD1678" s="11"/>
      <c r="AE1678" s="11"/>
      <c r="AF1678" s="11"/>
      <c r="AG1678" s="11"/>
      <c r="AH1678" s="11"/>
    </row>
    <row r="1679" spans="1:34" x14ac:dyDescent="0.25">
      <c r="A1679" s="11"/>
      <c r="B1679" s="11"/>
      <c r="C1679" s="11"/>
      <c r="D1679" s="11"/>
      <c r="E1679" s="11"/>
      <c r="H1679" s="11"/>
      <c r="I1679" s="202"/>
      <c r="J1679" s="11"/>
      <c r="K1679" s="11"/>
      <c r="L1679" s="11"/>
      <c r="M1679" s="11"/>
      <c r="N1679" s="11"/>
      <c r="O1679" s="11"/>
      <c r="P1679" s="11"/>
      <c r="Q1679" s="11"/>
      <c r="R1679" s="11"/>
      <c r="S1679" s="11"/>
      <c r="T1679" s="11"/>
      <c r="U1679" s="11"/>
      <c r="V1679" s="11"/>
      <c r="W1679" s="11"/>
      <c r="X1679" s="11"/>
      <c r="Y1679" s="11"/>
      <c r="Z1679" s="11"/>
      <c r="AA1679" s="11"/>
      <c r="AB1679" s="11"/>
      <c r="AC1679" s="11"/>
      <c r="AD1679" s="11"/>
      <c r="AE1679" s="11"/>
      <c r="AF1679" s="11"/>
      <c r="AG1679" s="11"/>
      <c r="AH1679" s="11"/>
    </row>
    <row r="1680" spans="1:34" x14ac:dyDescent="0.25">
      <c r="A1680" s="11"/>
      <c r="B1680" s="11"/>
      <c r="C1680" s="11"/>
      <c r="D1680" s="11"/>
      <c r="E1680" s="11"/>
      <c r="H1680" s="11"/>
      <c r="I1680" s="202"/>
      <c r="J1680" s="11"/>
      <c r="K1680" s="11"/>
      <c r="L1680" s="11"/>
      <c r="M1680" s="11"/>
      <c r="N1680" s="11"/>
      <c r="O1680" s="11"/>
      <c r="P1680" s="11"/>
      <c r="Q1680" s="11"/>
      <c r="R1680" s="11"/>
      <c r="S1680" s="11"/>
      <c r="T1680" s="11"/>
      <c r="U1680" s="11"/>
      <c r="V1680" s="11"/>
      <c r="W1680" s="11"/>
      <c r="X1680" s="11"/>
      <c r="Y1680" s="11"/>
      <c r="Z1680" s="11"/>
      <c r="AA1680" s="11"/>
      <c r="AB1680" s="11"/>
      <c r="AC1680" s="11"/>
      <c r="AD1680" s="11"/>
      <c r="AE1680" s="11"/>
      <c r="AF1680" s="11"/>
      <c r="AG1680" s="11"/>
      <c r="AH1680" s="11"/>
    </row>
    <row r="1681" spans="1:34" x14ac:dyDescent="0.25">
      <c r="A1681" s="11"/>
      <c r="B1681" s="11"/>
      <c r="C1681" s="11"/>
      <c r="D1681" s="11"/>
      <c r="E1681" s="11"/>
      <c r="H1681" s="11"/>
      <c r="I1681" s="202"/>
      <c r="J1681" s="11"/>
      <c r="K1681" s="11"/>
      <c r="L1681" s="11"/>
      <c r="M1681" s="11"/>
      <c r="N1681" s="11"/>
      <c r="O1681" s="11"/>
      <c r="P1681" s="11"/>
      <c r="Q1681" s="11"/>
      <c r="R1681" s="11"/>
      <c r="S1681" s="11"/>
      <c r="T1681" s="11"/>
      <c r="U1681" s="11"/>
      <c r="V1681" s="11"/>
      <c r="W1681" s="11"/>
      <c r="X1681" s="11"/>
      <c r="Y1681" s="11"/>
      <c r="Z1681" s="11"/>
      <c r="AA1681" s="11"/>
      <c r="AB1681" s="11"/>
      <c r="AC1681" s="11"/>
      <c r="AD1681" s="11"/>
      <c r="AE1681" s="11"/>
      <c r="AF1681" s="11"/>
      <c r="AG1681" s="11"/>
      <c r="AH1681" s="11"/>
    </row>
    <row r="1682" spans="1:34" x14ac:dyDescent="0.25">
      <c r="A1682" s="11"/>
      <c r="B1682" s="11"/>
      <c r="C1682" s="11"/>
      <c r="D1682" s="11"/>
      <c r="E1682" s="11"/>
      <c r="H1682" s="11"/>
      <c r="I1682" s="202"/>
      <c r="J1682" s="11"/>
      <c r="K1682" s="11"/>
      <c r="L1682" s="11"/>
      <c r="M1682" s="11"/>
      <c r="N1682" s="11"/>
      <c r="O1682" s="11"/>
      <c r="P1682" s="11"/>
      <c r="Q1682" s="11"/>
      <c r="R1682" s="11"/>
      <c r="S1682" s="11"/>
      <c r="T1682" s="11"/>
      <c r="U1682" s="11"/>
      <c r="V1682" s="11"/>
      <c r="W1682" s="11"/>
      <c r="X1682" s="11"/>
      <c r="Y1682" s="11"/>
      <c r="Z1682" s="11"/>
      <c r="AA1682" s="11"/>
      <c r="AB1682" s="11"/>
      <c r="AC1682" s="11"/>
      <c r="AD1682" s="11"/>
      <c r="AE1682" s="11"/>
      <c r="AF1682" s="11"/>
      <c r="AG1682" s="11"/>
      <c r="AH1682" s="11"/>
    </row>
    <row r="1683" spans="1:34" x14ac:dyDescent="0.25">
      <c r="A1683" s="11"/>
      <c r="B1683" s="11"/>
      <c r="C1683" s="11"/>
      <c r="D1683" s="11"/>
      <c r="E1683" s="11"/>
      <c r="H1683" s="11"/>
      <c r="I1683" s="202"/>
      <c r="J1683" s="11"/>
      <c r="K1683" s="11"/>
      <c r="L1683" s="11"/>
      <c r="M1683" s="11"/>
      <c r="N1683" s="11"/>
      <c r="O1683" s="11"/>
      <c r="P1683" s="11"/>
      <c r="Q1683" s="11"/>
      <c r="R1683" s="11"/>
      <c r="S1683" s="11"/>
      <c r="T1683" s="11"/>
      <c r="U1683" s="11"/>
      <c r="V1683" s="11"/>
      <c r="W1683" s="11"/>
      <c r="X1683" s="11"/>
      <c r="Y1683" s="11"/>
      <c r="Z1683" s="11"/>
      <c r="AA1683" s="11"/>
      <c r="AB1683" s="11"/>
      <c r="AC1683" s="11"/>
      <c r="AD1683" s="11"/>
      <c r="AE1683" s="11"/>
      <c r="AF1683" s="11"/>
      <c r="AG1683" s="11"/>
      <c r="AH1683" s="11"/>
    </row>
    <row r="1684" spans="1:34" x14ac:dyDescent="0.25">
      <c r="A1684" s="11"/>
      <c r="B1684" s="11"/>
      <c r="C1684" s="11"/>
      <c r="D1684" s="11"/>
      <c r="E1684" s="11"/>
      <c r="H1684" s="11"/>
      <c r="I1684" s="202"/>
      <c r="J1684" s="11"/>
      <c r="K1684" s="11"/>
      <c r="L1684" s="11"/>
      <c r="M1684" s="11"/>
      <c r="N1684" s="11"/>
      <c r="O1684" s="11"/>
      <c r="P1684" s="11"/>
      <c r="Q1684" s="11"/>
      <c r="R1684" s="11"/>
      <c r="S1684" s="11"/>
      <c r="T1684" s="11"/>
      <c r="U1684" s="11"/>
      <c r="V1684" s="11"/>
      <c r="W1684" s="11"/>
      <c r="X1684" s="11"/>
      <c r="Y1684" s="11"/>
      <c r="Z1684" s="11"/>
      <c r="AA1684" s="11"/>
      <c r="AB1684" s="11"/>
      <c r="AC1684" s="11"/>
      <c r="AD1684" s="11"/>
      <c r="AE1684" s="11"/>
      <c r="AF1684" s="11"/>
      <c r="AG1684" s="11"/>
      <c r="AH1684" s="11"/>
    </row>
    <row r="1685" spans="1:34" x14ac:dyDescent="0.25">
      <c r="A1685" s="11"/>
      <c r="B1685" s="11"/>
      <c r="C1685" s="11"/>
      <c r="D1685" s="11"/>
      <c r="E1685" s="11"/>
      <c r="H1685" s="11"/>
      <c r="I1685" s="202"/>
      <c r="J1685" s="11"/>
      <c r="K1685" s="11"/>
      <c r="L1685" s="11"/>
      <c r="M1685" s="11"/>
      <c r="N1685" s="11"/>
      <c r="O1685" s="11"/>
      <c r="P1685" s="11"/>
      <c r="Q1685" s="11"/>
      <c r="R1685" s="11"/>
      <c r="S1685" s="11"/>
      <c r="T1685" s="11"/>
      <c r="U1685" s="11"/>
      <c r="V1685" s="11"/>
      <c r="W1685" s="11"/>
      <c r="X1685" s="11"/>
      <c r="Y1685" s="11"/>
      <c r="Z1685" s="11"/>
      <c r="AA1685" s="11"/>
      <c r="AB1685" s="11"/>
      <c r="AC1685" s="11"/>
      <c r="AD1685" s="11"/>
      <c r="AE1685" s="11"/>
      <c r="AF1685" s="11"/>
      <c r="AG1685" s="11"/>
      <c r="AH1685" s="11"/>
    </row>
    <row r="1686" spans="1:34" x14ac:dyDescent="0.25">
      <c r="A1686" s="11"/>
      <c r="B1686" s="11"/>
      <c r="C1686" s="11"/>
      <c r="D1686" s="11"/>
      <c r="E1686" s="11"/>
      <c r="H1686" s="11"/>
      <c r="I1686" s="202"/>
      <c r="J1686" s="11"/>
      <c r="K1686" s="11"/>
      <c r="L1686" s="11"/>
      <c r="M1686" s="11"/>
      <c r="N1686" s="11"/>
      <c r="O1686" s="11"/>
      <c r="P1686" s="11"/>
      <c r="Q1686" s="11"/>
      <c r="R1686" s="11"/>
      <c r="S1686" s="11"/>
      <c r="T1686" s="11"/>
      <c r="U1686" s="11"/>
      <c r="V1686" s="11"/>
      <c r="W1686" s="11"/>
      <c r="X1686" s="11"/>
      <c r="Y1686" s="11"/>
      <c r="Z1686" s="11"/>
      <c r="AA1686" s="11"/>
      <c r="AB1686" s="11"/>
      <c r="AC1686" s="11"/>
      <c r="AD1686" s="11"/>
      <c r="AE1686" s="11"/>
      <c r="AF1686" s="11"/>
      <c r="AG1686" s="11"/>
      <c r="AH1686" s="11"/>
    </row>
    <row r="1687" spans="1:34" x14ac:dyDescent="0.25">
      <c r="A1687" s="11"/>
      <c r="B1687" s="11"/>
      <c r="C1687" s="11"/>
      <c r="D1687" s="11"/>
      <c r="E1687" s="11"/>
      <c r="H1687" s="11"/>
      <c r="I1687" s="202"/>
      <c r="J1687" s="11"/>
      <c r="K1687" s="11"/>
      <c r="L1687" s="11"/>
      <c r="M1687" s="11"/>
      <c r="N1687" s="11"/>
      <c r="O1687" s="11"/>
      <c r="P1687" s="11"/>
      <c r="Q1687" s="11"/>
      <c r="R1687" s="11"/>
      <c r="S1687" s="11"/>
      <c r="T1687" s="11"/>
      <c r="U1687" s="11"/>
      <c r="V1687" s="11"/>
      <c r="W1687" s="11"/>
      <c r="X1687" s="11"/>
      <c r="Y1687" s="11"/>
      <c r="Z1687" s="11"/>
      <c r="AA1687" s="11"/>
      <c r="AB1687" s="11"/>
      <c r="AC1687" s="11"/>
      <c r="AD1687" s="11"/>
      <c r="AE1687" s="11"/>
      <c r="AF1687" s="11"/>
      <c r="AG1687" s="11"/>
      <c r="AH1687" s="11"/>
    </row>
    <row r="1688" spans="1:34" x14ac:dyDescent="0.25">
      <c r="A1688" s="11"/>
      <c r="B1688" s="11"/>
      <c r="C1688" s="11"/>
      <c r="D1688" s="11"/>
      <c r="E1688" s="11"/>
      <c r="H1688" s="11"/>
      <c r="I1688" s="202"/>
      <c r="J1688" s="11"/>
      <c r="K1688" s="11"/>
      <c r="L1688" s="11"/>
      <c r="M1688" s="11"/>
      <c r="N1688" s="11"/>
      <c r="O1688" s="11"/>
      <c r="P1688" s="11"/>
      <c r="Q1688" s="11"/>
      <c r="R1688" s="11"/>
      <c r="S1688" s="11"/>
      <c r="T1688" s="11"/>
      <c r="U1688" s="11"/>
      <c r="V1688" s="11"/>
      <c r="W1688" s="11"/>
      <c r="X1688" s="11"/>
      <c r="Y1688" s="11"/>
      <c r="Z1688" s="11"/>
      <c r="AA1688" s="11"/>
      <c r="AB1688" s="11"/>
      <c r="AC1688" s="11"/>
      <c r="AD1688" s="11"/>
      <c r="AE1688" s="11"/>
      <c r="AF1688" s="11"/>
      <c r="AG1688" s="11"/>
      <c r="AH1688" s="11"/>
    </row>
    <row r="1689" spans="1:34" x14ac:dyDescent="0.25">
      <c r="A1689" s="11"/>
      <c r="B1689" s="11"/>
      <c r="C1689" s="11"/>
      <c r="D1689" s="11"/>
      <c r="E1689" s="11"/>
      <c r="H1689" s="11"/>
      <c r="I1689" s="202"/>
      <c r="J1689" s="11"/>
      <c r="K1689" s="11"/>
      <c r="L1689" s="11"/>
      <c r="M1689" s="11"/>
      <c r="N1689" s="11"/>
      <c r="O1689" s="11"/>
      <c r="P1689" s="11"/>
      <c r="Q1689" s="11"/>
      <c r="R1689" s="11"/>
      <c r="S1689" s="11"/>
      <c r="T1689" s="11"/>
      <c r="U1689" s="11"/>
      <c r="V1689" s="11"/>
      <c r="W1689" s="11"/>
      <c r="X1689" s="11"/>
      <c r="Y1689" s="11"/>
      <c r="Z1689" s="11"/>
      <c r="AA1689" s="11"/>
      <c r="AB1689" s="11"/>
      <c r="AC1689" s="11"/>
      <c r="AD1689" s="11"/>
      <c r="AE1689" s="11"/>
      <c r="AF1689" s="11"/>
      <c r="AG1689" s="11"/>
      <c r="AH1689" s="11"/>
    </row>
    <row r="1690" spans="1:34" x14ac:dyDescent="0.25">
      <c r="A1690" s="11"/>
      <c r="B1690" s="11"/>
      <c r="C1690" s="11"/>
      <c r="D1690" s="11"/>
      <c r="E1690" s="11"/>
      <c r="H1690" s="11"/>
      <c r="I1690" s="202"/>
      <c r="J1690" s="11"/>
      <c r="K1690" s="11"/>
      <c r="L1690" s="11"/>
      <c r="M1690" s="11"/>
      <c r="N1690" s="11"/>
      <c r="O1690" s="11"/>
      <c r="P1690" s="11"/>
      <c r="Q1690" s="11"/>
      <c r="R1690" s="11"/>
      <c r="S1690" s="11"/>
      <c r="T1690" s="11"/>
      <c r="U1690" s="11"/>
      <c r="V1690" s="11"/>
      <c r="W1690" s="11"/>
      <c r="X1690" s="11"/>
      <c r="Y1690" s="11"/>
      <c r="Z1690" s="11"/>
      <c r="AA1690" s="11"/>
      <c r="AB1690" s="11"/>
      <c r="AC1690" s="11"/>
      <c r="AD1690" s="11"/>
      <c r="AE1690" s="11"/>
      <c r="AF1690" s="11"/>
      <c r="AG1690" s="11"/>
      <c r="AH1690" s="11"/>
    </row>
    <row r="1691" spans="1:34" x14ac:dyDescent="0.25">
      <c r="A1691" s="11"/>
      <c r="B1691" s="11"/>
      <c r="C1691" s="11"/>
      <c r="D1691" s="11"/>
      <c r="E1691" s="11"/>
      <c r="H1691" s="11"/>
      <c r="I1691" s="202"/>
      <c r="J1691" s="11"/>
      <c r="K1691" s="11"/>
      <c r="L1691" s="11"/>
      <c r="M1691" s="11"/>
      <c r="N1691" s="11"/>
      <c r="O1691" s="11"/>
      <c r="P1691" s="11"/>
      <c r="Q1691" s="11"/>
      <c r="R1691" s="11"/>
      <c r="S1691" s="11"/>
      <c r="T1691" s="11"/>
      <c r="U1691" s="11"/>
      <c r="V1691" s="11"/>
      <c r="W1691" s="11"/>
      <c r="X1691" s="11"/>
      <c r="Y1691" s="11"/>
      <c r="Z1691" s="11"/>
      <c r="AA1691" s="11"/>
      <c r="AB1691" s="11"/>
      <c r="AC1691" s="11"/>
      <c r="AD1691" s="11"/>
      <c r="AE1691" s="11"/>
      <c r="AF1691" s="11"/>
      <c r="AG1691" s="11"/>
      <c r="AH1691" s="11"/>
    </row>
    <row r="1692" spans="1:34" x14ac:dyDescent="0.25">
      <c r="A1692" s="11"/>
      <c r="B1692" s="11"/>
      <c r="C1692" s="11"/>
      <c r="D1692" s="11"/>
      <c r="E1692" s="11"/>
      <c r="H1692" s="11"/>
      <c r="I1692" s="202"/>
      <c r="J1692" s="11"/>
      <c r="K1692" s="11"/>
      <c r="L1692" s="11"/>
      <c r="M1692" s="11"/>
      <c r="N1692" s="11"/>
      <c r="O1692" s="11"/>
      <c r="P1692" s="11"/>
      <c r="Q1692" s="11"/>
      <c r="R1692" s="11"/>
      <c r="S1692" s="11"/>
      <c r="T1692" s="11"/>
      <c r="U1692" s="11"/>
      <c r="V1692" s="11"/>
      <c r="W1692" s="11"/>
      <c r="X1692" s="11"/>
      <c r="Y1692" s="11"/>
      <c r="Z1692" s="11"/>
      <c r="AA1692" s="11"/>
      <c r="AB1692" s="11"/>
      <c r="AC1692" s="11"/>
      <c r="AD1692" s="11"/>
      <c r="AE1692" s="11"/>
      <c r="AF1692" s="11"/>
      <c r="AG1692" s="11"/>
      <c r="AH1692" s="11"/>
    </row>
    <row r="1693" spans="1:34" x14ac:dyDescent="0.25">
      <c r="A1693" s="11"/>
      <c r="B1693" s="11"/>
      <c r="C1693" s="11"/>
      <c r="D1693" s="11"/>
      <c r="E1693" s="11"/>
      <c r="H1693" s="11"/>
      <c r="I1693" s="202"/>
      <c r="J1693" s="11"/>
      <c r="K1693" s="11"/>
      <c r="L1693" s="11"/>
      <c r="M1693" s="11"/>
      <c r="N1693" s="11"/>
      <c r="O1693" s="11"/>
      <c r="P1693" s="11"/>
      <c r="Q1693" s="11"/>
      <c r="R1693" s="11"/>
      <c r="S1693" s="11"/>
      <c r="T1693" s="11"/>
      <c r="U1693" s="11"/>
      <c r="V1693" s="11"/>
      <c r="W1693" s="11"/>
      <c r="X1693" s="11"/>
      <c r="Y1693" s="11"/>
      <c r="Z1693" s="11"/>
      <c r="AA1693" s="11"/>
      <c r="AB1693" s="11"/>
      <c r="AC1693" s="11"/>
      <c r="AD1693" s="11"/>
      <c r="AE1693" s="11"/>
      <c r="AF1693" s="11"/>
      <c r="AG1693" s="11"/>
      <c r="AH1693" s="11"/>
    </row>
    <row r="1694" spans="1:34" x14ac:dyDescent="0.25">
      <c r="A1694" s="11"/>
      <c r="B1694" s="11"/>
      <c r="C1694" s="11"/>
      <c r="D1694" s="11"/>
      <c r="E1694" s="11"/>
      <c r="H1694" s="11"/>
      <c r="I1694" s="202"/>
      <c r="J1694" s="11"/>
      <c r="K1694" s="11"/>
      <c r="L1694" s="11"/>
      <c r="M1694" s="11"/>
      <c r="N1694" s="11"/>
      <c r="O1694" s="11"/>
      <c r="P1694" s="11"/>
      <c r="Q1694" s="11"/>
      <c r="R1694" s="11"/>
      <c r="S1694" s="11"/>
      <c r="T1694" s="11"/>
      <c r="U1694" s="11"/>
      <c r="V1694" s="11"/>
      <c r="W1694" s="11"/>
      <c r="X1694" s="11"/>
      <c r="Y1694" s="11"/>
      <c r="Z1694" s="11"/>
      <c r="AA1694" s="11"/>
      <c r="AB1694" s="11"/>
      <c r="AC1694" s="11"/>
      <c r="AD1694" s="11"/>
      <c r="AE1694" s="11"/>
      <c r="AF1694" s="11"/>
      <c r="AG1694" s="11"/>
      <c r="AH1694" s="11"/>
    </row>
    <row r="1695" spans="1:34" x14ac:dyDescent="0.25">
      <c r="A1695" s="11"/>
      <c r="B1695" s="11"/>
      <c r="C1695" s="11"/>
      <c r="D1695" s="11"/>
      <c r="E1695" s="11"/>
      <c r="H1695" s="11"/>
      <c r="I1695" s="202"/>
      <c r="J1695" s="11"/>
      <c r="K1695" s="11"/>
      <c r="L1695" s="11"/>
      <c r="M1695" s="11"/>
      <c r="N1695" s="11"/>
      <c r="O1695" s="11"/>
      <c r="P1695" s="11"/>
      <c r="Q1695" s="11"/>
      <c r="R1695" s="11"/>
      <c r="S1695" s="11"/>
      <c r="T1695" s="11"/>
      <c r="U1695" s="11"/>
      <c r="V1695" s="11"/>
      <c r="W1695" s="11"/>
      <c r="X1695" s="11"/>
      <c r="Y1695" s="11"/>
      <c r="Z1695" s="11"/>
      <c r="AA1695" s="11"/>
      <c r="AB1695" s="11"/>
      <c r="AC1695" s="11"/>
      <c r="AD1695" s="11"/>
      <c r="AE1695" s="11"/>
      <c r="AF1695" s="11"/>
      <c r="AG1695" s="11"/>
      <c r="AH1695" s="11"/>
    </row>
    <row r="1696" spans="1:34" x14ac:dyDescent="0.25">
      <c r="A1696" s="11"/>
      <c r="B1696" s="11"/>
      <c r="C1696" s="11"/>
      <c r="D1696" s="11"/>
      <c r="E1696" s="11"/>
      <c r="H1696" s="11"/>
      <c r="I1696" s="202"/>
      <c r="J1696" s="11"/>
      <c r="K1696" s="11"/>
      <c r="L1696" s="11"/>
      <c r="M1696" s="11"/>
      <c r="N1696" s="11"/>
      <c r="O1696" s="11"/>
      <c r="P1696" s="11"/>
      <c r="Q1696" s="11"/>
      <c r="R1696" s="11"/>
      <c r="S1696" s="11"/>
      <c r="T1696" s="11"/>
      <c r="U1696" s="11"/>
      <c r="V1696" s="11"/>
      <c r="W1696" s="11"/>
      <c r="X1696" s="11"/>
      <c r="Y1696" s="11"/>
      <c r="Z1696" s="11"/>
      <c r="AA1696" s="11"/>
      <c r="AB1696" s="11"/>
      <c r="AC1696" s="11"/>
      <c r="AD1696" s="11"/>
      <c r="AE1696" s="11"/>
      <c r="AF1696" s="11"/>
      <c r="AG1696" s="11"/>
      <c r="AH1696" s="11"/>
    </row>
    <row r="1697" spans="1:34" x14ac:dyDescent="0.25">
      <c r="A1697" s="11"/>
      <c r="B1697" s="11"/>
      <c r="C1697" s="11"/>
      <c r="D1697" s="11"/>
      <c r="E1697" s="11"/>
      <c r="H1697" s="11"/>
      <c r="I1697" s="202"/>
      <c r="J1697" s="11"/>
      <c r="K1697" s="11"/>
      <c r="L1697" s="11"/>
      <c r="M1697" s="11"/>
      <c r="N1697" s="11"/>
      <c r="O1697" s="11"/>
      <c r="P1697" s="11"/>
      <c r="Q1697" s="11"/>
      <c r="R1697" s="11"/>
      <c r="S1697" s="11"/>
      <c r="T1697" s="11"/>
      <c r="U1697" s="11"/>
      <c r="V1697" s="11"/>
      <c r="W1697" s="11"/>
      <c r="X1697" s="11"/>
      <c r="Y1697" s="11"/>
      <c r="Z1697" s="11"/>
      <c r="AA1697" s="11"/>
      <c r="AB1697" s="11"/>
      <c r="AC1697" s="11"/>
      <c r="AD1697" s="11"/>
      <c r="AE1697" s="11"/>
      <c r="AF1697" s="11"/>
      <c r="AG1697" s="11"/>
      <c r="AH1697" s="11"/>
    </row>
    <row r="1698" spans="1:34" x14ac:dyDescent="0.25">
      <c r="A1698" s="11"/>
      <c r="B1698" s="11"/>
      <c r="C1698" s="11"/>
      <c r="D1698" s="11"/>
      <c r="E1698" s="11"/>
      <c r="H1698" s="11"/>
      <c r="I1698" s="202"/>
      <c r="J1698" s="11"/>
      <c r="K1698" s="11"/>
      <c r="L1698" s="11"/>
      <c r="M1698" s="11"/>
      <c r="N1698" s="11"/>
      <c r="O1698" s="11"/>
      <c r="P1698" s="11"/>
      <c r="Q1698" s="11"/>
      <c r="R1698" s="11"/>
      <c r="S1698" s="11"/>
      <c r="T1698" s="11"/>
      <c r="U1698" s="11"/>
      <c r="V1698" s="11"/>
      <c r="W1698" s="11"/>
      <c r="X1698" s="11"/>
      <c r="Y1698" s="11"/>
      <c r="Z1698" s="11"/>
      <c r="AA1698" s="11"/>
      <c r="AB1698" s="11"/>
      <c r="AC1698" s="11"/>
      <c r="AD1698" s="11"/>
      <c r="AE1698" s="11"/>
      <c r="AF1698" s="11"/>
      <c r="AG1698" s="11"/>
      <c r="AH1698" s="11"/>
    </row>
    <row r="1699" spans="1:34" x14ac:dyDescent="0.25">
      <c r="A1699" s="11"/>
      <c r="B1699" s="11"/>
      <c r="C1699" s="11"/>
      <c r="D1699" s="11"/>
      <c r="E1699" s="11"/>
      <c r="H1699" s="11"/>
      <c r="I1699" s="202"/>
      <c r="J1699" s="11"/>
      <c r="K1699" s="11"/>
      <c r="L1699" s="11"/>
      <c r="M1699" s="11"/>
      <c r="N1699" s="11"/>
      <c r="O1699" s="11"/>
      <c r="P1699" s="11"/>
      <c r="Q1699" s="11"/>
      <c r="R1699" s="11"/>
      <c r="S1699" s="11"/>
      <c r="T1699" s="11"/>
      <c r="U1699" s="11"/>
      <c r="V1699" s="11"/>
      <c r="W1699" s="11"/>
      <c r="X1699" s="11"/>
      <c r="Y1699" s="11"/>
      <c r="Z1699" s="11"/>
      <c r="AA1699" s="11"/>
      <c r="AB1699" s="11"/>
      <c r="AC1699" s="11"/>
      <c r="AD1699" s="11"/>
      <c r="AE1699" s="11"/>
      <c r="AF1699" s="11"/>
      <c r="AG1699" s="11"/>
      <c r="AH1699" s="11"/>
    </row>
    <row r="1700" spans="1:34" x14ac:dyDescent="0.25">
      <c r="A1700" s="11"/>
      <c r="B1700" s="11"/>
      <c r="C1700" s="11"/>
      <c r="D1700" s="11"/>
      <c r="E1700" s="11"/>
      <c r="H1700" s="11"/>
      <c r="I1700" s="202"/>
      <c r="J1700" s="11"/>
      <c r="K1700" s="11"/>
      <c r="L1700" s="11"/>
      <c r="M1700" s="11"/>
      <c r="N1700" s="11"/>
      <c r="O1700" s="11"/>
      <c r="P1700" s="11"/>
      <c r="Q1700" s="11"/>
      <c r="R1700" s="11"/>
      <c r="S1700" s="11"/>
      <c r="T1700" s="11"/>
      <c r="U1700" s="11"/>
      <c r="V1700" s="11"/>
      <c r="W1700" s="11"/>
      <c r="X1700" s="11"/>
      <c r="Y1700" s="11"/>
      <c r="Z1700" s="11"/>
      <c r="AA1700" s="11"/>
      <c r="AB1700" s="11"/>
      <c r="AC1700" s="11"/>
      <c r="AD1700" s="11"/>
      <c r="AE1700" s="11"/>
      <c r="AF1700" s="11"/>
      <c r="AG1700" s="11"/>
      <c r="AH1700" s="11"/>
    </row>
    <row r="1701" spans="1:34" x14ac:dyDescent="0.25">
      <c r="A1701" s="11"/>
      <c r="B1701" s="11"/>
      <c r="C1701" s="11"/>
      <c r="D1701" s="11"/>
      <c r="E1701" s="11"/>
      <c r="H1701" s="11"/>
      <c r="I1701" s="202"/>
      <c r="J1701" s="11"/>
      <c r="K1701" s="11"/>
      <c r="L1701" s="11"/>
      <c r="M1701" s="11"/>
      <c r="N1701" s="11"/>
      <c r="O1701" s="11"/>
      <c r="P1701" s="11"/>
      <c r="Q1701" s="11"/>
      <c r="R1701" s="11"/>
      <c r="S1701" s="11"/>
      <c r="T1701" s="11"/>
      <c r="U1701" s="11"/>
      <c r="V1701" s="11"/>
      <c r="W1701" s="11"/>
      <c r="X1701" s="11"/>
      <c r="Y1701" s="11"/>
      <c r="Z1701" s="11"/>
      <c r="AA1701" s="11"/>
      <c r="AB1701" s="11"/>
      <c r="AC1701" s="11"/>
      <c r="AD1701" s="11"/>
      <c r="AE1701" s="11"/>
      <c r="AF1701" s="11"/>
      <c r="AG1701" s="11"/>
      <c r="AH1701" s="11"/>
    </row>
    <row r="1702" spans="1:34" x14ac:dyDescent="0.25">
      <c r="A1702" s="11"/>
      <c r="B1702" s="11"/>
      <c r="C1702" s="11"/>
      <c r="D1702" s="11"/>
      <c r="E1702" s="11"/>
      <c r="H1702" s="11"/>
      <c r="I1702" s="202"/>
      <c r="J1702" s="11"/>
      <c r="K1702" s="11"/>
      <c r="L1702" s="11"/>
      <c r="M1702" s="11"/>
      <c r="N1702" s="11"/>
      <c r="O1702" s="11"/>
      <c r="P1702" s="11"/>
      <c r="Q1702" s="11"/>
      <c r="R1702" s="11"/>
      <c r="S1702" s="11"/>
      <c r="T1702" s="11"/>
      <c r="U1702" s="11"/>
      <c r="V1702" s="11"/>
      <c r="W1702" s="11"/>
      <c r="X1702" s="11"/>
      <c r="Y1702" s="11"/>
      <c r="Z1702" s="11"/>
      <c r="AA1702" s="11"/>
      <c r="AB1702" s="11"/>
      <c r="AC1702" s="11"/>
      <c r="AD1702" s="11"/>
      <c r="AE1702" s="11"/>
      <c r="AF1702" s="11"/>
      <c r="AG1702" s="11"/>
      <c r="AH1702" s="11"/>
    </row>
    <row r="1703" spans="1:34" x14ac:dyDescent="0.25">
      <c r="A1703" s="11"/>
      <c r="B1703" s="11"/>
      <c r="C1703" s="11"/>
      <c r="D1703" s="11"/>
      <c r="E1703" s="11"/>
      <c r="H1703" s="11"/>
      <c r="I1703" s="202"/>
      <c r="J1703" s="11"/>
      <c r="K1703" s="11"/>
      <c r="L1703" s="11"/>
      <c r="M1703" s="11"/>
      <c r="N1703" s="11"/>
      <c r="O1703" s="11"/>
      <c r="P1703" s="11"/>
      <c r="Q1703" s="11"/>
      <c r="R1703" s="11"/>
      <c r="S1703" s="11"/>
      <c r="T1703" s="11"/>
      <c r="U1703" s="11"/>
      <c r="V1703" s="11"/>
      <c r="W1703" s="11"/>
      <c r="X1703" s="11"/>
      <c r="Y1703" s="11"/>
      <c r="Z1703" s="11"/>
      <c r="AA1703" s="11"/>
      <c r="AB1703" s="11"/>
      <c r="AC1703" s="11"/>
      <c r="AD1703" s="11"/>
      <c r="AE1703" s="11"/>
      <c r="AF1703" s="11"/>
      <c r="AG1703" s="11"/>
      <c r="AH1703" s="11"/>
    </row>
    <row r="1704" spans="1:34" x14ac:dyDescent="0.25">
      <c r="A1704" s="11"/>
      <c r="B1704" s="11"/>
      <c r="C1704" s="11"/>
      <c r="D1704" s="11"/>
      <c r="E1704" s="11"/>
      <c r="H1704" s="11"/>
      <c r="I1704" s="202"/>
      <c r="J1704" s="11"/>
      <c r="K1704" s="11"/>
      <c r="L1704" s="11"/>
      <c r="M1704" s="11"/>
      <c r="N1704" s="11"/>
      <c r="O1704" s="11"/>
      <c r="P1704" s="11"/>
      <c r="Q1704" s="11"/>
      <c r="R1704" s="11"/>
      <c r="S1704" s="11"/>
      <c r="T1704" s="11"/>
      <c r="U1704" s="11"/>
      <c r="V1704" s="11"/>
      <c r="W1704" s="11"/>
      <c r="X1704" s="11"/>
      <c r="Y1704" s="11"/>
      <c r="Z1704" s="11"/>
      <c r="AA1704" s="11"/>
      <c r="AB1704" s="11"/>
      <c r="AC1704" s="11"/>
      <c r="AD1704" s="11"/>
      <c r="AE1704" s="11"/>
      <c r="AF1704" s="11"/>
      <c r="AG1704" s="11"/>
      <c r="AH1704" s="11"/>
    </row>
    <row r="1705" spans="1:34" x14ac:dyDescent="0.25">
      <c r="A1705" s="11"/>
      <c r="B1705" s="11"/>
      <c r="C1705" s="11"/>
      <c r="D1705" s="11"/>
      <c r="E1705" s="11"/>
      <c r="H1705" s="11"/>
      <c r="I1705" s="202"/>
      <c r="J1705" s="11"/>
      <c r="K1705" s="11"/>
      <c r="L1705" s="11"/>
      <c r="M1705" s="11"/>
      <c r="N1705" s="11"/>
      <c r="O1705" s="11"/>
      <c r="P1705" s="11"/>
      <c r="Q1705" s="11"/>
      <c r="R1705" s="11"/>
      <c r="S1705" s="11"/>
      <c r="T1705" s="11"/>
      <c r="U1705" s="11"/>
      <c r="V1705" s="11"/>
      <c r="W1705" s="11"/>
      <c r="X1705" s="11"/>
      <c r="Y1705" s="11"/>
      <c r="Z1705" s="11"/>
      <c r="AA1705" s="11"/>
      <c r="AB1705" s="11"/>
      <c r="AC1705" s="11"/>
      <c r="AD1705" s="11"/>
      <c r="AE1705" s="11"/>
      <c r="AF1705" s="11"/>
      <c r="AG1705" s="11"/>
      <c r="AH1705" s="11"/>
    </row>
    <row r="1706" spans="1:34" x14ac:dyDescent="0.25">
      <c r="A1706" s="11"/>
      <c r="B1706" s="11"/>
      <c r="C1706" s="11"/>
      <c r="D1706" s="11"/>
      <c r="E1706" s="11"/>
      <c r="H1706" s="11"/>
      <c r="I1706" s="202"/>
      <c r="J1706" s="11"/>
      <c r="K1706" s="11"/>
      <c r="L1706" s="11"/>
      <c r="M1706" s="11"/>
      <c r="N1706" s="11"/>
      <c r="O1706" s="11"/>
      <c r="P1706" s="11"/>
      <c r="Q1706" s="11"/>
      <c r="R1706" s="11"/>
      <c r="S1706" s="11"/>
      <c r="T1706" s="11"/>
      <c r="U1706" s="11"/>
      <c r="V1706" s="11"/>
      <c r="W1706" s="11"/>
      <c r="X1706" s="11"/>
      <c r="Y1706" s="11"/>
      <c r="Z1706" s="11"/>
      <c r="AA1706" s="11"/>
      <c r="AB1706" s="11"/>
      <c r="AC1706" s="11"/>
      <c r="AD1706" s="11"/>
      <c r="AE1706" s="11"/>
      <c r="AF1706" s="11"/>
      <c r="AG1706" s="11"/>
      <c r="AH1706" s="11"/>
    </row>
    <row r="1707" spans="1:34" x14ac:dyDescent="0.25">
      <c r="A1707" s="11"/>
      <c r="B1707" s="11"/>
      <c r="C1707" s="11"/>
      <c r="D1707" s="11"/>
      <c r="E1707" s="11"/>
      <c r="H1707" s="11"/>
      <c r="I1707" s="202"/>
      <c r="J1707" s="11"/>
      <c r="K1707" s="11"/>
      <c r="L1707" s="11"/>
      <c r="M1707" s="11"/>
      <c r="N1707" s="11"/>
      <c r="O1707" s="11"/>
      <c r="P1707" s="11"/>
      <c r="Q1707" s="11"/>
      <c r="R1707" s="11"/>
      <c r="S1707" s="11"/>
      <c r="T1707" s="11"/>
      <c r="U1707" s="11"/>
      <c r="V1707" s="11"/>
      <c r="W1707" s="11"/>
      <c r="X1707" s="11"/>
      <c r="Y1707" s="11"/>
      <c r="Z1707" s="11"/>
      <c r="AA1707" s="11"/>
      <c r="AB1707" s="11"/>
      <c r="AC1707" s="11"/>
      <c r="AD1707" s="11"/>
      <c r="AE1707" s="11"/>
      <c r="AF1707" s="11"/>
      <c r="AG1707" s="11"/>
      <c r="AH1707" s="11"/>
    </row>
    <row r="1708" spans="1:34" x14ac:dyDescent="0.25">
      <c r="A1708" s="11"/>
      <c r="B1708" s="11"/>
      <c r="C1708" s="11"/>
      <c r="D1708" s="11"/>
      <c r="E1708" s="11"/>
      <c r="H1708" s="11"/>
      <c r="I1708" s="202"/>
      <c r="J1708" s="11"/>
      <c r="K1708" s="11"/>
      <c r="L1708" s="11"/>
      <c r="M1708" s="11"/>
      <c r="N1708" s="11"/>
      <c r="O1708" s="11"/>
      <c r="P1708" s="11"/>
      <c r="Q1708" s="11"/>
      <c r="R1708" s="11"/>
      <c r="S1708" s="11"/>
      <c r="T1708" s="11"/>
      <c r="U1708" s="11"/>
      <c r="V1708" s="11"/>
      <c r="W1708" s="11"/>
      <c r="X1708" s="11"/>
      <c r="Y1708" s="11"/>
      <c r="Z1708" s="11"/>
      <c r="AA1708" s="11"/>
      <c r="AB1708" s="11"/>
      <c r="AC1708" s="11"/>
      <c r="AD1708" s="11"/>
      <c r="AE1708" s="11"/>
      <c r="AF1708" s="11"/>
      <c r="AG1708" s="11"/>
      <c r="AH1708" s="11"/>
    </row>
    <row r="1709" spans="1:34" x14ac:dyDescent="0.25">
      <c r="A1709" s="11"/>
      <c r="B1709" s="11"/>
      <c r="C1709" s="11"/>
      <c r="D1709" s="11"/>
      <c r="E1709" s="11"/>
      <c r="H1709" s="11"/>
      <c r="I1709" s="202"/>
      <c r="J1709" s="11"/>
      <c r="K1709" s="11"/>
      <c r="L1709" s="11"/>
      <c r="M1709" s="11"/>
      <c r="N1709" s="11"/>
      <c r="O1709" s="11"/>
      <c r="P1709" s="11"/>
      <c r="Q1709" s="11"/>
      <c r="R1709" s="11"/>
      <c r="S1709" s="11"/>
      <c r="T1709" s="11"/>
      <c r="U1709" s="11"/>
      <c r="V1709" s="11"/>
      <c r="W1709" s="11"/>
      <c r="X1709" s="11"/>
      <c r="Y1709" s="11"/>
      <c r="Z1709" s="11"/>
      <c r="AA1709" s="11"/>
      <c r="AB1709" s="11"/>
      <c r="AC1709" s="11"/>
      <c r="AD1709" s="11"/>
      <c r="AE1709" s="11"/>
      <c r="AF1709" s="11"/>
      <c r="AG1709" s="11"/>
      <c r="AH1709" s="11"/>
    </row>
    <row r="1710" spans="1:34" x14ac:dyDescent="0.25">
      <c r="A1710" s="11"/>
      <c r="B1710" s="11"/>
      <c r="C1710" s="11"/>
      <c r="D1710" s="11"/>
      <c r="E1710" s="11"/>
      <c r="H1710" s="11"/>
      <c r="I1710" s="202"/>
      <c r="J1710" s="11"/>
      <c r="K1710" s="11"/>
      <c r="L1710" s="11"/>
      <c r="M1710" s="11"/>
      <c r="N1710" s="11"/>
      <c r="O1710" s="11"/>
      <c r="P1710" s="11"/>
      <c r="Q1710" s="11"/>
      <c r="R1710" s="11"/>
      <c r="S1710" s="11"/>
      <c r="T1710" s="11"/>
      <c r="U1710" s="11"/>
      <c r="V1710" s="11"/>
      <c r="W1710" s="11"/>
      <c r="X1710" s="11"/>
      <c r="Y1710" s="11"/>
      <c r="Z1710" s="11"/>
      <c r="AA1710" s="11"/>
      <c r="AB1710" s="11"/>
      <c r="AC1710" s="11"/>
      <c r="AD1710" s="11"/>
      <c r="AE1710" s="11"/>
      <c r="AF1710" s="11"/>
      <c r="AG1710" s="11"/>
      <c r="AH1710" s="11"/>
    </row>
    <row r="1711" spans="1:34" x14ac:dyDescent="0.25">
      <c r="A1711" s="11"/>
      <c r="B1711" s="11"/>
      <c r="C1711" s="11"/>
      <c r="D1711" s="11"/>
      <c r="E1711" s="11"/>
      <c r="H1711" s="11"/>
      <c r="I1711" s="202"/>
      <c r="J1711" s="11"/>
      <c r="K1711" s="11"/>
      <c r="L1711" s="11"/>
      <c r="M1711" s="11"/>
      <c r="N1711" s="11"/>
      <c r="O1711" s="11"/>
      <c r="P1711" s="11"/>
      <c r="Q1711" s="11"/>
      <c r="R1711" s="11"/>
      <c r="S1711" s="11"/>
      <c r="T1711" s="11"/>
      <c r="U1711" s="11"/>
      <c r="V1711" s="11"/>
      <c r="W1711" s="11"/>
      <c r="X1711" s="11"/>
      <c r="Y1711" s="11"/>
      <c r="Z1711" s="11"/>
      <c r="AA1711" s="11"/>
      <c r="AB1711" s="11"/>
      <c r="AC1711" s="11"/>
      <c r="AD1711" s="11"/>
      <c r="AE1711" s="11"/>
      <c r="AF1711" s="11"/>
      <c r="AG1711" s="11"/>
      <c r="AH1711" s="11"/>
    </row>
    <row r="1712" spans="1:34" x14ac:dyDescent="0.25">
      <c r="A1712" s="11"/>
      <c r="B1712" s="11"/>
      <c r="C1712" s="11"/>
      <c r="D1712" s="11"/>
      <c r="E1712" s="11"/>
      <c r="H1712" s="11"/>
      <c r="I1712" s="202"/>
      <c r="J1712" s="11"/>
      <c r="K1712" s="11"/>
      <c r="L1712" s="11"/>
      <c r="M1712" s="11"/>
      <c r="N1712" s="11"/>
      <c r="O1712" s="11"/>
      <c r="P1712" s="11"/>
      <c r="Q1712" s="11"/>
      <c r="R1712" s="11"/>
      <c r="S1712" s="11"/>
      <c r="T1712" s="11"/>
      <c r="U1712" s="11"/>
      <c r="V1712" s="11"/>
      <c r="W1712" s="11"/>
      <c r="X1712" s="11"/>
      <c r="Y1712" s="11"/>
      <c r="Z1712" s="11"/>
      <c r="AA1712" s="11"/>
      <c r="AB1712" s="11"/>
      <c r="AC1712" s="11"/>
      <c r="AD1712" s="11"/>
      <c r="AE1712" s="11"/>
      <c r="AF1712" s="11"/>
      <c r="AG1712" s="11"/>
      <c r="AH1712" s="11"/>
    </row>
    <row r="1713" spans="1:34" x14ac:dyDescent="0.25">
      <c r="A1713" s="11"/>
      <c r="B1713" s="11"/>
      <c r="C1713" s="11"/>
      <c r="D1713" s="11"/>
      <c r="E1713" s="11"/>
      <c r="H1713" s="11"/>
      <c r="I1713" s="202"/>
      <c r="J1713" s="11"/>
      <c r="K1713" s="11"/>
      <c r="L1713" s="11"/>
      <c r="M1713" s="11"/>
      <c r="N1713" s="11"/>
      <c r="O1713" s="11"/>
      <c r="P1713" s="11"/>
      <c r="Q1713" s="11"/>
      <c r="R1713" s="11"/>
      <c r="S1713" s="11"/>
      <c r="T1713" s="11"/>
      <c r="U1713" s="11"/>
      <c r="V1713" s="11"/>
      <c r="W1713" s="11"/>
      <c r="X1713" s="11"/>
      <c r="Y1713" s="11"/>
      <c r="Z1713" s="11"/>
      <c r="AA1713" s="11"/>
      <c r="AB1713" s="11"/>
      <c r="AC1713" s="11"/>
      <c r="AD1713" s="11"/>
      <c r="AE1713" s="11"/>
      <c r="AF1713" s="11"/>
      <c r="AG1713" s="11"/>
      <c r="AH1713" s="11"/>
    </row>
    <row r="1714" spans="1:34" x14ac:dyDescent="0.25">
      <c r="A1714" s="11"/>
      <c r="B1714" s="11"/>
      <c r="C1714" s="11"/>
      <c r="D1714" s="11"/>
      <c r="E1714" s="11"/>
      <c r="H1714" s="11"/>
      <c r="I1714" s="202"/>
      <c r="J1714" s="11"/>
      <c r="K1714" s="11"/>
      <c r="L1714" s="11"/>
      <c r="M1714" s="11"/>
      <c r="N1714" s="11"/>
      <c r="O1714" s="11"/>
      <c r="P1714" s="11"/>
      <c r="Q1714" s="11"/>
      <c r="R1714" s="11"/>
      <c r="S1714" s="11"/>
      <c r="T1714" s="11"/>
      <c r="U1714" s="11"/>
      <c r="V1714" s="11"/>
      <c r="W1714" s="11"/>
      <c r="X1714" s="11"/>
      <c r="Y1714" s="11"/>
      <c r="Z1714" s="11"/>
      <c r="AA1714" s="11"/>
      <c r="AB1714" s="11"/>
      <c r="AC1714" s="11"/>
      <c r="AD1714" s="11"/>
      <c r="AE1714" s="11"/>
      <c r="AF1714" s="11"/>
      <c r="AG1714" s="11"/>
      <c r="AH1714" s="11"/>
    </row>
    <row r="1715" spans="1:34" x14ac:dyDescent="0.25">
      <c r="A1715" s="11"/>
      <c r="B1715" s="11"/>
      <c r="C1715" s="11"/>
      <c r="D1715" s="11"/>
      <c r="E1715" s="11"/>
      <c r="H1715" s="11"/>
      <c r="I1715" s="202"/>
      <c r="J1715" s="11"/>
      <c r="K1715" s="11"/>
      <c r="L1715" s="11"/>
      <c r="M1715" s="11"/>
      <c r="N1715" s="11"/>
      <c r="O1715" s="11"/>
      <c r="P1715" s="11"/>
      <c r="Q1715" s="11"/>
      <c r="R1715" s="11"/>
      <c r="S1715" s="11"/>
      <c r="T1715" s="11"/>
      <c r="U1715" s="11"/>
      <c r="V1715" s="11"/>
      <c r="W1715" s="11"/>
      <c r="X1715" s="11"/>
      <c r="Y1715" s="11"/>
      <c r="Z1715" s="11"/>
      <c r="AA1715" s="11"/>
      <c r="AB1715" s="11"/>
      <c r="AC1715" s="11"/>
      <c r="AD1715" s="11"/>
      <c r="AE1715" s="11"/>
      <c r="AF1715" s="11"/>
      <c r="AG1715" s="11"/>
      <c r="AH1715" s="11"/>
    </row>
    <row r="1716" spans="1:34" x14ac:dyDescent="0.25">
      <c r="A1716" s="11"/>
      <c r="B1716" s="11"/>
      <c r="C1716" s="11"/>
      <c r="D1716" s="11"/>
      <c r="E1716" s="11"/>
      <c r="H1716" s="11"/>
      <c r="I1716" s="202"/>
      <c r="J1716" s="11"/>
      <c r="K1716" s="11"/>
      <c r="L1716" s="11"/>
      <c r="M1716" s="11"/>
      <c r="N1716" s="11"/>
      <c r="O1716" s="11"/>
      <c r="P1716" s="11"/>
      <c r="Q1716" s="11"/>
      <c r="R1716" s="11"/>
      <c r="S1716" s="11"/>
      <c r="T1716" s="11"/>
      <c r="U1716" s="11"/>
      <c r="V1716" s="11"/>
      <c r="W1716" s="11"/>
      <c r="X1716" s="11"/>
      <c r="Y1716" s="11"/>
      <c r="Z1716" s="11"/>
      <c r="AA1716" s="11"/>
      <c r="AB1716" s="11"/>
      <c r="AC1716" s="11"/>
      <c r="AD1716" s="11"/>
      <c r="AE1716" s="11"/>
      <c r="AF1716" s="11"/>
      <c r="AG1716" s="11"/>
      <c r="AH1716" s="11"/>
    </row>
    <row r="1717" spans="1:34" x14ac:dyDescent="0.25">
      <c r="A1717" s="11"/>
      <c r="B1717" s="11"/>
      <c r="C1717" s="11"/>
      <c r="D1717" s="11"/>
      <c r="E1717" s="11"/>
      <c r="H1717" s="11"/>
      <c r="I1717" s="202"/>
      <c r="J1717" s="11"/>
      <c r="K1717" s="11"/>
      <c r="L1717" s="11"/>
      <c r="M1717" s="11"/>
      <c r="N1717" s="11"/>
      <c r="O1717" s="11"/>
      <c r="P1717" s="11"/>
      <c r="Q1717" s="11"/>
      <c r="R1717" s="11"/>
      <c r="S1717" s="11"/>
      <c r="T1717" s="11"/>
      <c r="U1717" s="11"/>
      <c r="V1717" s="11"/>
      <c r="W1717" s="11"/>
      <c r="X1717" s="11"/>
      <c r="Y1717" s="11"/>
      <c r="Z1717" s="11"/>
      <c r="AA1717" s="11"/>
      <c r="AB1717" s="11"/>
      <c r="AC1717" s="11"/>
      <c r="AD1717" s="11"/>
      <c r="AE1717" s="11"/>
      <c r="AF1717" s="11"/>
      <c r="AG1717" s="11"/>
      <c r="AH1717" s="11"/>
    </row>
    <row r="1718" spans="1:34" x14ac:dyDescent="0.25">
      <c r="A1718" s="11"/>
      <c r="B1718" s="11"/>
      <c r="C1718" s="11"/>
      <c r="D1718" s="11"/>
      <c r="E1718" s="11"/>
      <c r="H1718" s="11"/>
      <c r="I1718" s="202"/>
      <c r="J1718" s="11"/>
      <c r="K1718" s="11"/>
      <c r="L1718" s="11"/>
      <c r="M1718" s="11"/>
      <c r="N1718" s="11"/>
      <c r="O1718" s="11"/>
      <c r="P1718" s="11"/>
      <c r="Q1718" s="11"/>
      <c r="R1718" s="11"/>
      <c r="S1718" s="11"/>
      <c r="T1718" s="11"/>
      <c r="U1718" s="11"/>
      <c r="V1718" s="11"/>
      <c r="W1718" s="11"/>
      <c r="X1718" s="11"/>
      <c r="Y1718" s="11"/>
      <c r="Z1718" s="11"/>
      <c r="AA1718" s="11"/>
      <c r="AB1718" s="11"/>
      <c r="AC1718" s="11"/>
      <c r="AD1718" s="11"/>
      <c r="AE1718" s="11"/>
      <c r="AF1718" s="11"/>
      <c r="AG1718" s="11"/>
      <c r="AH1718" s="11"/>
    </row>
    <row r="1719" spans="1:34" x14ac:dyDescent="0.25">
      <c r="A1719" s="11"/>
      <c r="B1719" s="11"/>
      <c r="C1719" s="11"/>
      <c r="D1719" s="11"/>
      <c r="E1719" s="11"/>
      <c r="H1719" s="11"/>
      <c r="I1719" s="202"/>
      <c r="J1719" s="11"/>
      <c r="K1719" s="11"/>
      <c r="L1719" s="11"/>
      <c r="M1719" s="11"/>
      <c r="N1719" s="11"/>
      <c r="O1719" s="11"/>
      <c r="P1719" s="11"/>
      <c r="Q1719" s="11"/>
      <c r="R1719" s="11"/>
      <c r="S1719" s="11"/>
      <c r="T1719" s="11"/>
      <c r="U1719" s="11"/>
      <c r="V1719" s="11"/>
      <c r="W1719" s="11"/>
      <c r="X1719" s="11"/>
      <c r="Y1719" s="11"/>
      <c r="Z1719" s="11"/>
      <c r="AA1719" s="11"/>
      <c r="AB1719" s="11"/>
      <c r="AC1719" s="11"/>
      <c r="AD1719" s="11"/>
      <c r="AE1719" s="11"/>
      <c r="AF1719" s="11"/>
      <c r="AG1719" s="11"/>
      <c r="AH1719" s="11"/>
    </row>
    <row r="1720" spans="1:34" x14ac:dyDescent="0.25">
      <c r="A1720" s="11"/>
      <c r="B1720" s="11"/>
      <c r="C1720" s="11"/>
      <c r="D1720" s="11"/>
      <c r="E1720" s="11"/>
      <c r="H1720" s="11"/>
      <c r="I1720" s="202"/>
      <c r="J1720" s="11"/>
      <c r="K1720" s="11"/>
      <c r="L1720" s="11"/>
      <c r="M1720" s="11"/>
      <c r="N1720" s="11"/>
      <c r="O1720" s="11"/>
      <c r="P1720" s="11"/>
      <c r="Q1720" s="11"/>
      <c r="R1720" s="11"/>
      <c r="S1720" s="11"/>
      <c r="T1720" s="11"/>
      <c r="U1720" s="11"/>
      <c r="V1720" s="11"/>
      <c r="W1720" s="11"/>
      <c r="X1720" s="11"/>
      <c r="Y1720" s="11"/>
      <c r="Z1720" s="11"/>
      <c r="AA1720" s="11"/>
      <c r="AB1720" s="11"/>
      <c r="AC1720" s="11"/>
      <c r="AD1720" s="11"/>
      <c r="AE1720" s="11"/>
      <c r="AF1720" s="11"/>
      <c r="AG1720" s="11"/>
      <c r="AH1720" s="11"/>
    </row>
    <row r="1721" spans="1:34" x14ac:dyDescent="0.25">
      <c r="A1721" s="11"/>
      <c r="B1721" s="11"/>
      <c r="C1721" s="11"/>
      <c r="D1721" s="11"/>
      <c r="E1721" s="11"/>
      <c r="H1721" s="11"/>
      <c r="I1721" s="202"/>
      <c r="J1721" s="11"/>
      <c r="K1721" s="11"/>
      <c r="L1721" s="11"/>
      <c r="M1721" s="11"/>
      <c r="N1721" s="11"/>
      <c r="O1721" s="11"/>
      <c r="P1721" s="11"/>
      <c r="Q1721" s="11"/>
      <c r="R1721" s="11"/>
      <c r="S1721" s="11"/>
      <c r="T1721" s="11"/>
      <c r="U1721" s="11"/>
      <c r="V1721" s="11"/>
      <c r="W1721" s="11"/>
      <c r="X1721" s="11"/>
      <c r="Y1721" s="11"/>
      <c r="Z1721" s="11"/>
      <c r="AA1721" s="11"/>
      <c r="AB1721" s="11"/>
      <c r="AC1721" s="11"/>
      <c r="AD1721" s="11"/>
      <c r="AE1721" s="11"/>
      <c r="AF1721" s="11"/>
      <c r="AG1721" s="11"/>
      <c r="AH1721" s="11"/>
    </row>
    <row r="1722" spans="1:34" x14ac:dyDescent="0.25">
      <c r="A1722" s="11"/>
      <c r="B1722" s="11"/>
      <c r="C1722" s="11"/>
      <c r="D1722" s="11"/>
      <c r="E1722" s="11"/>
      <c r="H1722" s="11"/>
      <c r="I1722" s="202"/>
      <c r="J1722" s="11"/>
      <c r="K1722" s="11"/>
      <c r="L1722" s="11"/>
      <c r="M1722" s="11"/>
      <c r="N1722" s="11"/>
      <c r="O1722" s="11"/>
      <c r="P1722" s="11"/>
      <c r="Q1722" s="11"/>
      <c r="R1722" s="11"/>
      <c r="S1722" s="11"/>
      <c r="T1722" s="11"/>
      <c r="U1722" s="11"/>
      <c r="V1722" s="11"/>
      <c r="W1722" s="11"/>
      <c r="X1722" s="11"/>
      <c r="Y1722" s="11"/>
      <c r="Z1722" s="11"/>
      <c r="AA1722" s="11"/>
      <c r="AB1722" s="11"/>
      <c r="AC1722" s="11"/>
      <c r="AD1722" s="11"/>
      <c r="AE1722" s="11"/>
      <c r="AF1722" s="11"/>
      <c r="AG1722" s="11"/>
      <c r="AH1722" s="11"/>
    </row>
    <row r="1723" spans="1:34" x14ac:dyDescent="0.25">
      <c r="A1723" s="11"/>
      <c r="B1723" s="11"/>
      <c r="C1723" s="11"/>
      <c r="D1723" s="11"/>
      <c r="E1723" s="11"/>
      <c r="H1723" s="11"/>
      <c r="I1723" s="202"/>
      <c r="J1723" s="11"/>
      <c r="K1723" s="11"/>
      <c r="L1723" s="11"/>
      <c r="M1723" s="11"/>
      <c r="N1723" s="11"/>
      <c r="O1723" s="11"/>
      <c r="P1723" s="11"/>
      <c r="Q1723" s="11"/>
      <c r="R1723" s="11"/>
      <c r="S1723" s="11"/>
      <c r="T1723" s="11"/>
      <c r="U1723" s="11"/>
      <c r="V1723" s="11"/>
      <c r="W1723" s="11"/>
      <c r="X1723" s="11"/>
      <c r="Y1723" s="11"/>
      <c r="Z1723" s="11"/>
      <c r="AA1723" s="11"/>
      <c r="AB1723" s="11"/>
      <c r="AC1723" s="11"/>
      <c r="AD1723" s="11"/>
      <c r="AE1723" s="11"/>
      <c r="AF1723" s="11"/>
      <c r="AG1723" s="11"/>
      <c r="AH1723" s="11"/>
    </row>
    <row r="1724" spans="1:34" x14ac:dyDescent="0.25">
      <c r="A1724" s="11"/>
      <c r="B1724" s="11"/>
      <c r="C1724" s="11"/>
      <c r="D1724" s="11"/>
      <c r="E1724" s="11"/>
      <c r="H1724" s="11"/>
      <c r="I1724" s="202"/>
      <c r="J1724" s="11"/>
      <c r="K1724" s="11"/>
      <c r="L1724" s="11"/>
      <c r="M1724" s="11"/>
      <c r="N1724" s="11"/>
      <c r="O1724" s="11"/>
      <c r="P1724" s="11"/>
      <c r="Q1724" s="11"/>
      <c r="R1724" s="11"/>
      <c r="S1724" s="11"/>
      <c r="T1724" s="11"/>
      <c r="U1724" s="11"/>
      <c r="V1724" s="11"/>
      <c r="W1724" s="11"/>
      <c r="X1724" s="11"/>
      <c r="Y1724" s="11"/>
      <c r="Z1724" s="11"/>
      <c r="AA1724" s="11"/>
      <c r="AB1724" s="11"/>
      <c r="AC1724" s="11"/>
      <c r="AD1724" s="11"/>
      <c r="AE1724" s="11"/>
      <c r="AF1724" s="11"/>
      <c r="AG1724" s="11"/>
      <c r="AH1724" s="11"/>
    </row>
    <row r="1725" spans="1:34" x14ac:dyDescent="0.25">
      <c r="A1725" s="11"/>
      <c r="B1725" s="11"/>
      <c r="C1725" s="11"/>
      <c r="D1725" s="11"/>
      <c r="E1725" s="11"/>
      <c r="H1725" s="11"/>
      <c r="I1725" s="202"/>
      <c r="J1725" s="11"/>
      <c r="K1725" s="11"/>
      <c r="L1725" s="11"/>
      <c r="M1725" s="11"/>
      <c r="N1725" s="11"/>
      <c r="O1725" s="11"/>
      <c r="P1725" s="11"/>
      <c r="Q1725" s="11"/>
      <c r="R1725" s="11"/>
      <c r="S1725" s="11"/>
      <c r="T1725" s="11"/>
      <c r="U1725" s="11"/>
      <c r="V1725" s="11"/>
      <c r="W1725" s="11"/>
      <c r="X1725" s="11"/>
      <c r="Y1725" s="11"/>
      <c r="Z1725" s="11"/>
      <c r="AA1725" s="11"/>
      <c r="AB1725" s="11"/>
      <c r="AC1725" s="11"/>
      <c r="AD1725" s="11"/>
      <c r="AE1725" s="11"/>
      <c r="AF1725" s="11"/>
      <c r="AG1725" s="11"/>
      <c r="AH1725" s="11"/>
    </row>
    <row r="1726" spans="1:34" x14ac:dyDescent="0.25">
      <c r="A1726" s="11"/>
      <c r="B1726" s="11"/>
      <c r="C1726" s="11"/>
      <c r="D1726" s="11"/>
      <c r="E1726" s="11"/>
      <c r="H1726" s="11"/>
      <c r="I1726" s="202"/>
      <c r="J1726" s="11"/>
      <c r="K1726" s="11"/>
      <c r="L1726" s="11"/>
      <c r="M1726" s="11"/>
      <c r="N1726" s="11"/>
      <c r="O1726" s="11"/>
      <c r="P1726" s="11"/>
      <c r="Q1726" s="11"/>
      <c r="R1726" s="11"/>
      <c r="S1726" s="11"/>
      <c r="T1726" s="11"/>
      <c r="U1726" s="11"/>
      <c r="V1726" s="11"/>
      <c r="W1726" s="11"/>
      <c r="X1726" s="11"/>
      <c r="Y1726" s="11"/>
      <c r="Z1726" s="11"/>
      <c r="AA1726" s="11"/>
      <c r="AB1726" s="11"/>
      <c r="AC1726" s="11"/>
      <c r="AD1726" s="11"/>
      <c r="AE1726" s="11"/>
      <c r="AF1726" s="11"/>
      <c r="AG1726" s="11"/>
      <c r="AH1726" s="11"/>
    </row>
    <row r="1727" spans="1:34" x14ac:dyDescent="0.25">
      <c r="A1727" s="11"/>
      <c r="B1727" s="11"/>
      <c r="C1727" s="11"/>
      <c r="D1727" s="11"/>
      <c r="E1727" s="11"/>
      <c r="H1727" s="11"/>
      <c r="I1727" s="202"/>
      <c r="J1727" s="11"/>
      <c r="K1727" s="11"/>
      <c r="L1727" s="11"/>
      <c r="M1727" s="11"/>
      <c r="N1727" s="11"/>
      <c r="O1727" s="11"/>
      <c r="P1727" s="11"/>
      <c r="Q1727" s="11"/>
      <c r="R1727" s="11"/>
      <c r="S1727" s="11"/>
      <c r="T1727" s="11"/>
      <c r="U1727" s="11"/>
      <c r="V1727" s="11"/>
      <c r="W1727" s="11"/>
      <c r="X1727" s="11"/>
      <c r="Y1727" s="11"/>
      <c r="Z1727" s="11"/>
      <c r="AA1727" s="11"/>
      <c r="AB1727" s="11"/>
      <c r="AC1727" s="11"/>
      <c r="AD1727" s="11"/>
      <c r="AE1727" s="11"/>
      <c r="AF1727" s="11"/>
      <c r="AG1727" s="11"/>
      <c r="AH1727" s="11"/>
    </row>
    <row r="1728" spans="1:34" x14ac:dyDescent="0.25">
      <c r="A1728" s="11"/>
      <c r="B1728" s="11"/>
      <c r="C1728" s="11"/>
      <c r="D1728" s="11"/>
      <c r="E1728" s="11"/>
      <c r="H1728" s="11"/>
      <c r="I1728" s="202"/>
      <c r="J1728" s="11"/>
      <c r="K1728" s="11"/>
      <c r="L1728" s="11"/>
      <c r="M1728" s="11"/>
      <c r="N1728" s="11"/>
      <c r="O1728" s="11"/>
      <c r="P1728" s="11"/>
      <c r="Q1728" s="11"/>
      <c r="R1728" s="11"/>
      <c r="S1728" s="11"/>
      <c r="T1728" s="11"/>
      <c r="U1728" s="11"/>
      <c r="V1728" s="11"/>
      <c r="W1728" s="11"/>
      <c r="X1728" s="11"/>
      <c r="Y1728" s="11"/>
      <c r="Z1728" s="11"/>
      <c r="AA1728" s="11"/>
      <c r="AB1728" s="11"/>
      <c r="AC1728" s="11"/>
      <c r="AD1728" s="11"/>
      <c r="AE1728" s="11"/>
      <c r="AF1728" s="11"/>
      <c r="AG1728" s="11"/>
      <c r="AH1728" s="11"/>
    </row>
    <row r="1729" spans="1:34" x14ac:dyDescent="0.25">
      <c r="A1729" s="11"/>
      <c r="B1729" s="11"/>
      <c r="C1729" s="11"/>
      <c r="D1729" s="11"/>
      <c r="E1729" s="11"/>
      <c r="H1729" s="11"/>
      <c r="I1729" s="202"/>
      <c r="J1729" s="11"/>
      <c r="K1729" s="11"/>
      <c r="L1729" s="11"/>
      <c r="M1729" s="11"/>
      <c r="N1729" s="11"/>
      <c r="O1729" s="11"/>
      <c r="P1729" s="11"/>
      <c r="Q1729" s="11"/>
      <c r="R1729" s="11"/>
      <c r="S1729" s="11"/>
      <c r="T1729" s="11"/>
      <c r="U1729" s="11"/>
      <c r="V1729" s="11"/>
      <c r="W1729" s="11"/>
      <c r="X1729" s="11"/>
      <c r="Y1729" s="11"/>
      <c r="Z1729" s="11"/>
      <c r="AA1729" s="11"/>
      <c r="AB1729" s="11"/>
      <c r="AC1729" s="11"/>
      <c r="AD1729" s="11"/>
      <c r="AE1729" s="11"/>
      <c r="AF1729" s="11"/>
      <c r="AG1729" s="11"/>
      <c r="AH1729" s="11"/>
    </row>
    <row r="1730" spans="1:34" x14ac:dyDescent="0.25">
      <c r="A1730" s="11"/>
      <c r="B1730" s="11"/>
      <c r="C1730" s="11"/>
      <c r="D1730" s="11"/>
      <c r="E1730" s="11"/>
      <c r="H1730" s="11"/>
      <c r="I1730" s="202"/>
      <c r="J1730" s="11"/>
      <c r="K1730" s="11"/>
      <c r="L1730" s="11"/>
      <c r="M1730" s="11"/>
      <c r="N1730" s="11"/>
      <c r="O1730" s="11"/>
      <c r="P1730" s="11"/>
      <c r="Q1730" s="11"/>
      <c r="R1730" s="11"/>
      <c r="S1730" s="11"/>
      <c r="T1730" s="11"/>
      <c r="U1730" s="11"/>
      <c r="V1730" s="11"/>
      <c r="W1730" s="11"/>
      <c r="X1730" s="11"/>
      <c r="Y1730" s="11"/>
      <c r="Z1730" s="11"/>
      <c r="AA1730" s="11"/>
      <c r="AB1730" s="11"/>
      <c r="AC1730" s="11"/>
      <c r="AD1730" s="11"/>
      <c r="AE1730" s="11"/>
      <c r="AF1730" s="11"/>
      <c r="AG1730" s="11"/>
      <c r="AH1730" s="11"/>
    </row>
    <row r="1731" spans="1:34" x14ac:dyDescent="0.25">
      <c r="A1731" s="11"/>
      <c r="B1731" s="11"/>
      <c r="C1731" s="11"/>
      <c r="D1731" s="11"/>
      <c r="E1731" s="11"/>
      <c r="H1731" s="11"/>
      <c r="I1731" s="202"/>
      <c r="J1731" s="11"/>
      <c r="K1731" s="11"/>
      <c r="L1731" s="11"/>
      <c r="M1731" s="11"/>
      <c r="N1731" s="11"/>
      <c r="O1731" s="11"/>
      <c r="P1731" s="11"/>
      <c r="Q1731" s="11"/>
      <c r="R1731" s="11"/>
      <c r="S1731" s="11"/>
      <c r="T1731" s="11"/>
      <c r="U1731" s="11"/>
      <c r="V1731" s="11"/>
      <c r="W1731" s="11"/>
      <c r="X1731" s="11"/>
      <c r="Y1731" s="11"/>
      <c r="Z1731" s="11"/>
      <c r="AA1731" s="11"/>
      <c r="AB1731" s="11"/>
      <c r="AC1731" s="11"/>
      <c r="AD1731" s="11"/>
      <c r="AE1731" s="11"/>
      <c r="AF1731" s="11"/>
      <c r="AG1731" s="11"/>
      <c r="AH1731" s="11"/>
    </row>
    <row r="1732" spans="1:34" x14ac:dyDescent="0.25">
      <c r="A1732" s="11"/>
      <c r="B1732" s="11"/>
      <c r="C1732" s="11"/>
      <c r="D1732" s="11"/>
      <c r="E1732" s="11"/>
      <c r="H1732" s="11"/>
      <c r="I1732" s="202"/>
      <c r="J1732" s="11"/>
      <c r="K1732" s="11"/>
      <c r="L1732" s="11"/>
      <c r="M1732" s="11"/>
      <c r="N1732" s="11"/>
      <c r="O1732" s="11"/>
      <c r="P1732" s="11"/>
      <c r="Q1732" s="11"/>
      <c r="R1732" s="11"/>
      <c r="S1732" s="11"/>
      <c r="T1732" s="11"/>
      <c r="U1732" s="11"/>
      <c r="V1732" s="11"/>
      <c r="W1732" s="11"/>
      <c r="X1732" s="11"/>
      <c r="Y1732" s="11"/>
      <c r="Z1732" s="11"/>
      <c r="AA1732" s="11"/>
      <c r="AB1732" s="11"/>
      <c r="AC1732" s="11"/>
      <c r="AD1732" s="11"/>
      <c r="AE1732" s="11"/>
      <c r="AF1732" s="11"/>
      <c r="AG1732" s="11"/>
      <c r="AH1732" s="11"/>
    </row>
    <row r="1733" spans="1:34" x14ac:dyDescent="0.25">
      <c r="A1733" s="11"/>
      <c r="B1733" s="11"/>
      <c r="C1733" s="11"/>
      <c r="D1733" s="11"/>
      <c r="E1733" s="11"/>
      <c r="H1733" s="11"/>
      <c r="I1733" s="202"/>
      <c r="J1733" s="11"/>
      <c r="K1733" s="11"/>
      <c r="L1733" s="11"/>
      <c r="M1733" s="11"/>
      <c r="N1733" s="11"/>
      <c r="O1733" s="11"/>
      <c r="P1733" s="11"/>
      <c r="Q1733" s="11"/>
      <c r="R1733" s="11"/>
      <c r="S1733" s="11"/>
      <c r="T1733" s="11"/>
      <c r="U1733" s="11"/>
      <c r="V1733" s="11"/>
      <c r="W1733" s="11"/>
      <c r="X1733" s="11"/>
      <c r="Y1733" s="11"/>
      <c r="Z1733" s="11"/>
      <c r="AA1733" s="11"/>
      <c r="AB1733" s="11"/>
      <c r="AC1733" s="11"/>
      <c r="AD1733" s="11"/>
      <c r="AE1733" s="11"/>
      <c r="AF1733" s="11"/>
      <c r="AG1733" s="11"/>
      <c r="AH1733" s="11"/>
    </row>
    <row r="1734" spans="1:34" x14ac:dyDescent="0.25">
      <c r="A1734" s="11"/>
      <c r="B1734" s="11"/>
      <c r="C1734" s="11"/>
      <c r="D1734" s="11"/>
      <c r="E1734" s="11"/>
      <c r="H1734" s="11"/>
      <c r="I1734" s="202"/>
      <c r="J1734" s="11"/>
      <c r="K1734" s="11"/>
      <c r="L1734" s="11"/>
      <c r="M1734" s="11"/>
      <c r="N1734" s="11"/>
      <c r="O1734" s="11"/>
      <c r="P1734" s="11"/>
      <c r="Q1734" s="11"/>
      <c r="R1734" s="11"/>
      <c r="S1734" s="11"/>
      <c r="T1734" s="11"/>
      <c r="U1734" s="11"/>
      <c r="V1734" s="11"/>
      <c r="W1734" s="11"/>
      <c r="X1734" s="11"/>
      <c r="Y1734" s="11"/>
      <c r="Z1734" s="11"/>
      <c r="AA1734" s="11"/>
      <c r="AB1734" s="11"/>
      <c r="AC1734" s="11"/>
      <c r="AD1734" s="11"/>
      <c r="AE1734" s="11"/>
      <c r="AF1734" s="11"/>
      <c r="AG1734" s="11"/>
      <c r="AH1734" s="11"/>
    </row>
    <row r="1735" spans="1:34" x14ac:dyDescent="0.25">
      <c r="A1735" s="11"/>
      <c r="B1735" s="11"/>
      <c r="C1735" s="11"/>
      <c r="D1735" s="11"/>
      <c r="E1735" s="11"/>
      <c r="H1735" s="11"/>
      <c r="I1735" s="202"/>
      <c r="J1735" s="11"/>
      <c r="K1735" s="11"/>
      <c r="L1735" s="11"/>
      <c r="M1735" s="11"/>
      <c r="N1735" s="11"/>
      <c r="O1735" s="11"/>
      <c r="P1735" s="11"/>
      <c r="Q1735" s="11"/>
      <c r="R1735" s="11"/>
      <c r="S1735" s="11"/>
      <c r="T1735" s="11"/>
      <c r="U1735" s="11"/>
      <c r="V1735" s="11"/>
      <c r="W1735" s="11"/>
      <c r="X1735" s="11"/>
      <c r="Y1735" s="11"/>
      <c r="Z1735" s="11"/>
      <c r="AA1735" s="11"/>
      <c r="AB1735" s="11"/>
      <c r="AC1735" s="11"/>
      <c r="AD1735" s="11"/>
      <c r="AE1735" s="11"/>
      <c r="AF1735" s="11"/>
      <c r="AG1735" s="11"/>
      <c r="AH1735" s="11"/>
    </row>
    <row r="1736" spans="1:34" x14ac:dyDescent="0.25">
      <c r="A1736" s="11"/>
      <c r="B1736" s="11"/>
      <c r="C1736" s="11"/>
      <c r="D1736" s="11"/>
      <c r="E1736" s="11"/>
      <c r="H1736" s="11"/>
      <c r="I1736" s="202"/>
      <c r="J1736" s="11"/>
      <c r="K1736" s="11"/>
      <c r="L1736" s="11"/>
      <c r="M1736" s="11"/>
      <c r="N1736" s="11"/>
      <c r="O1736" s="11"/>
      <c r="P1736" s="11"/>
      <c r="Q1736" s="11"/>
      <c r="R1736" s="11"/>
      <c r="S1736" s="11"/>
      <c r="T1736" s="11"/>
      <c r="U1736" s="11"/>
      <c r="V1736" s="11"/>
      <c r="W1736" s="11"/>
      <c r="X1736" s="11"/>
      <c r="Y1736" s="11"/>
      <c r="Z1736" s="11"/>
      <c r="AA1736" s="11"/>
      <c r="AB1736" s="11"/>
      <c r="AC1736" s="11"/>
      <c r="AD1736" s="11"/>
      <c r="AE1736" s="11"/>
      <c r="AF1736" s="11"/>
      <c r="AG1736" s="11"/>
      <c r="AH1736" s="11"/>
    </row>
    <row r="1737" spans="1:34" x14ac:dyDescent="0.25">
      <c r="A1737" s="11"/>
      <c r="B1737" s="11"/>
      <c r="C1737" s="11"/>
      <c r="D1737" s="11"/>
      <c r="E1737" s="11"/>
      <c r="H1737" s="11"/>
      <c r="I1737" s="202"/>
      <c r="J1737" s="11"/>
      <c r="K1737" s="11"/>
      <c r="L1737" s="11"/>
      <c r="M1737" s="11"/>
      <c r="N1737" s="11"/>
      <c r="O1737" s="11"/>
      <c r="P1737" s="11"/>
      <c r="Q1737" s="11"/>
      <c r="R1737" s="11"/>
      <c r="S1737" s="11"/>
      <c r="T1737" s="11"/>
      <c r="U1737" s="11"/>
      <c r="V1737" s="11"/>
      <c r="W1737" s="11"/>
      <c r="X1737" s="11"/>
      <c r="Y1737" s="11"/>
      <c r="Z1737" s="11"/>
      <c r="AA1737" s="11"/>
      <c r="AB1737" s="11"/>
      <c r="AC1737" s="11"/>
      <c r="AD1737" s="11"/>
      <c r="AE1737" s="11"/>
      <c r="AF1737" s="11"/>
      <c r="AG1737" s="11"/>
      <c r="AH1737" s="11"/>
    </row>
    <row r="1738" spans="1:34" x14ac:dyDescent="0.25">
      <c r="A1738" s="11"/>
      <c r="B1738" s="11"/>
      <c r="C1738" s="11"/>
      <c r="D1738" s="11"/>
      <c r="E1738" s="11"/>
      <c r="H1738" s="11"/>
      <c r="I1738" s="202"/>
      <c r="J1738" s="11"/>
      <c r="K1738" s="11"/>
      <c r="L1738" s="11"/>
      <c r="M1738" s="11"/>
      <c r="N1738" s="11"/>
      <c r="O1738" s="11"/>
      <c r="P1738" s="11"/>
      <c r="Q1738" s="11"/>
      <c r="R1738" s="11"/>
      <c r="S1738" s="11"/>
      <c r="T1738" s="11"/>
      <c r="U1738" s="11"/>
      <c r="V1738" s="11"/>
      <c r="W1738" s="11"/>
      <c r="X1738" s="11"/>
      <c r="Y1738" s="11"/>
      <c r="Z1738" s="11"/>
      <c r="AA1738" s="11"/>
      <c r="AB1738" s="11"/>
      <c r="AC1738" s="11"/>
      <c r="AD1738" s="11"/>
      <c r="AE1738" s="11"/>
      <c r="AF1738" s="11"/>
      <c r="AG1738" s="11"/>
      <c r="AH1738" s="11"/>
    </row>
    <row r="1739" spans="1:34" x14ac:dyDescent="0.25">
      <c r="A1739" s="11"/>
      <c r="B1739" s="11"/>
      <c r="C1739" s="11"/>
      <c r="D1739" s="11"/>
      <c r="E1739" s="11"/>
      <c r="H1739" s="11"/>
      <c r="I1739" s="202"/>
      <c r="J1739" s="11"/>
      <c r="K1739" s="11"/>
      <c r="L1739" s="11"/>
      <c r="M1739" s="11"/>
      <c r="N1739" s="11"/>
      <c r="O1739" s="11"/>
      <c r="P1739" s="11"/>
      <c r="Q1739" s="11"/>
      <c r="R1739" s="11"/>
      <c r="S1739" s="11"/>
      <c r="T1739" s="11"/>
      <c r="U1739" s="11"/>
      <c r="V1739" s="11"/>
      <c r="W1739" s="11"/>
      <c r="X1739" s="11"/>
      <c r="Y1739" s="11"/>
      <c r="Z1739" s="11"/>
      <c r="AA1739" s="11"/>
      <c r="AB1739" s="11"/>
      <c r="AC1739" s="11"/>
      <c r="AD1739" s="11"/>
      <c r="AE1739" s="11"/>
      <c r="AF1739" s="11"/>
      <c r="AG1739" s="11"/>
      <c r="AH1739" s="11"/>
    </row>
    <row r="1740" spans="1:34" x14ac:dyDescent="0.25">
      <c r="A1740" s="11"/>
      <c r="B1740" s="11"/>
      <c r="C1740" s="11"/>
      <c r="D1740" s="11"/>
      <c r="E1740" s="11"/>
      <c r="H1740" s="11"/>
      <c r="I1740" s="202"/>
      <c r="J1740" s="11"/>
      <c r="K1740" s="11"/>
      <c r="L1740" s="11"/>
      <c r="M1740" s="11"/>
      <c r="N1740" s="11"/>
      <c r="O1740" s="11"/>
      <c r="P1740" s="11"/>
      <c r="Q1740" s="11"/>
      <c r="R1740" s="11"/>
      <c r="S1740" s="11"/>
      <c r="T1740" s="11"/>
      <c r="U1740" s="11"/>
      <c r="V1740" s="11"/>
      <c r="W1740" s="11"/>
      <c r="X1740" s="11"/>
      <c r="Y1740" s="11"/>
      <c r="Z1740" s="11"/>
      <c r="AA1740" s="11"/>
      <c r="AB1740" s="11"/>
      <c r="AC1740" s="11"/>
      <c r="AD1740" s="11"/>
      <c r="AE1740" s="11"/>
      <c r="AF1740" s="11"/>
      <c r="AG1740" s="11"/>
      <c r="AH1740" s="11"/>
    </row>
    <row r="1741" spans="1:34" x14ac:dyDescent="0.25">
      <c r="A1741" s="11"/>
      <c r="B1741" s="11"/>
      <c r="C1741" s="11"/>
      <c r="D1741" s="11"/>
      <c r="E1741" s="11"/>
      <c r="H1741" s="11"/>
      <c r="I1741" s="202"/>
      <c r="J1741" s="11"/>
      <c r="K1741" s="11"/>
      <c r="L1741" s="11"/>
      <c r="M1741" s="11"/>
      <c r="N1741" s="11"/>
      <c r="O1741" s="11"/>
      <c r="P1741" s="11"/>
      <c r="Q1741" s="11"/>
      <c r="R1741" s="11"/>
      <c r="S1741" s="11"/>
      <c r="T1741" s="11"/>
      <c r="U1741" s="11"/>
      <c r="V1741" s="11"/>
      <c r="W1741" s="11"/>
      <c r="X1741" s="11"/>
      <c r="Y1741" s="11"/>
      <c r="Z1741" s="11"/>
      <c r="AA1741" s="11"/>
      <c r="AB1741" s="11"/>
      <c r="AC1741" s="11"/>
      <c r="AD1741" s="11"/>
      <c r="AE1741" s="11"/>
      <c r="AF1741" s="11"/>
      <c r="AG1741" s="11"/>
      <c r="AH1741" s="11"/>
    </row>
    <row r="1742" spans="1:34" x14ac:dyDescent="0.25">
      <c r="A1742" s="11"/>
      <c r="B1742" s="11"/>
      <c r="C1742" s="11"/>
      <c r="D1742" s="11"/>
      <c r="E1742" s="11"/>
      <c r="H1742" s="11"/>
      <c r="I1742" s="202"/>
      <c r="J1742" s="11"/>
      <c r="K1742" s="11"/>
      <c r="L1742" s="11"/>
      <c r="M1742" s="11"/>
      <c r="N1742" s="11"/>
      <c r="O1742" s="11"/>
      <c r="P1742" s="11"/>
      <c r="Q1742" s="11"/>
      <c r="R1742" s="11"/>
      <c r="S1742" s="11"/>
      <c r="T1742" s="11"/>
      <c r="U1742" s="11"/>
      <c r="V1742" s="11"/>
      <c r="W1742" s="11"/>
      <c r="X1742" s="11"/>
      <c r="Y1742" s="11"/>
      <c r="Z1742" s="11"/>
      <c r="AA1742" s="11"/>
      <c r="AB1742" s="11"/>
      <c r="AC1742" s="11"/>
      <c r="AD1742" s="11"/>
      <c r="AE1742" s="11"/>
      <c r="AF1742" s="11"/>
      <c r="AG1742" s="11"/>
      <c r="AH1742" s="11"/>
    </row>
    <row r="1743" spans="1:34" x14ac:dyDescent="0.25">
      <c r="A1743" s="11"/>
      <c r="B1743" s="11"/>
      <c r="C1743" s="11"/>
      <c r="D1743" s="11"/>
      <c r="E1743" s="11"/>
      <c r="H1743" s="11"/>
      <c r="I1743" s="202"/>
      <c r="J1743" s="11"/>
      <c r="K1743" s="11"/>
      <c r="L1743" s="11"/>
      <c r="M1743" s="11"/>
      <c r="N1743" s="11"/>
      <c r="O1743" s="11"/>
      <c r="P1743" s="11"/>
      <c r="Q1743" s="11"/>
      <c r="R1743" s="11"/>
      <c r="S1743" s="11"/>
      <c r="T1743" s="11"/>
      <c r="U1743" s="11"/>
      <c r="V1743" s="11"/>
      <c r="W1743" s="11"/>
      <c r="X1743" s="11"/>
      <c r="Y1743" s="11"/>
      <c r="Z1743" s="11"/>
      <c r="AA1743" s="11"/>
      <c r="AB1743" s="11"/>
      <c r="AC1743" s="11"/>
      <c r="AD1743" s="11"/>
      <c r="AE1743" s="11"/>
      <c r="AF1743" s="11"/>
      <c r="AG1743" s="11"/>
      <c r="AH1743" s="11"/>
    </row>
    <row r="1744" spans="1:34" x14ac:dyDescent="0.25">
      <c r="A1744" s="11"/>
      <c r="B1744" s="11"/>
      <c r="C1744" s="11"/>
      <c r="D1744" s="11"/>
      <c r="E1744" s="11"/>
      <c r="H1744" s="11"/>
      <c r="I1744" s="202"/>
      <c r="J1744" s="11"/>
      <c r="K1744" s="11"/>
      <c r="L1744" s="11"/>
      <c r="M1744" s="11"/>
      <c r="N1744" s="11"/>
      <c r="O1744" s="11"/>
      <c r="P1744" s="11"/>
      <c r="Q1744" s="11"/>
      <c r="R1744" s="11"/>
      <c r="S1744" s="11"/>
      <c r="T1744" s="11"/>
      <c r="U1744" s="11"/>
      <c r="V1744" s="11"/>
      <c r="W1744" s="11"/>
      <c r="X1744" s="11"/>
      <c r="Y1744" s="11"/>
      <c r="Z1744" s="11"/>
      <c r="AA1744" s="11"/>
      <c r="AB1744" s="11"/>
      <c r="AC1744" s="11"/>
      <c r="AD1744" s="11"/>
      <c r="AE1744" s="11"/>
      <c r="AF1744" s="11"/>
      <c r="AG1744" s="11"/>
      <c r="AH1744" s="11"/>
    </row>
    <row r="1745" spans="1:34" x14ac:dyDescent="0.25">
      <c r="A1745" s="11"/>
      <c r="B1745" s="11"/>
      <c r="C1745" s="11"/>
      <c r="D1745" s="11"/>
      <c r="E1745" s="11"/>
      <c r="H1745" s="11"/>
      <c r="I1745" s="202"/>
      <c r="J1745" s="11"/>
      <c r="K1745" s="11"/>
      <c r="L1745" s="11"/>
      <c r="M1745" s="11"/>
      <c r="N1745" s="11"/>
      <c r="O1745" s="11"/>
      <c r="P1745" s="11"/>
      <c r="Q1745" s="11"/>
      <c r="R1745" s="11"/>
      <c r="S1745" s="11"/>
      <c r="T1745" s="11"/>
      <c r="U1745" s="11"/>
      <c r="V1745" s="11"/>
      <c r="W1745" s="11"/>
      <c r="X1745" s="11"/>
      <c r="Y1745" s="11"/>
      <c r="Z1745" s="11"/>
      <c r="AA1745" s="11"/>
      <c r="AB1745" s="11"/>
      <c r="AC1745" s="11"/>
      <c r="AD1745" s="11"/>
      <c r="AE1745" s="11"/>
      <c r="AF1745" s="11"/>
      <c r="AG1745" s="11"/>
      <c r="AH1745" s="11"/>
    </row>
    <row r="1746" spans="1:34" x14ac:dyDescent="0.25">
      <c r="A1746" s="11"/>
      <c r="B1746" s="11"/>
      <c r="C1746" s="11"/>
      <c r="D1746" s="11"/>
      <c r="E1746" s="11"/>
      <c r="H1746" s="11"/>
      <c r="I1746" s="202"/>
      <c r="J1746" s="11"/>
      <c r="K1746" s="11"/>
      <c r="L1746" s="11"/>
      <c r="M1746" s="11"/>
      <c r="N1746" s="11"/>
      <c r="O1746" s="11"/>
      <c r="P1746" s="11"/>
      <c r="Q1746" s="11"/>
      <c r="R1746" s="11"/>
      <c r="S1746" s="11"/>
      <c r="T1746" s="11"/>
      <c r="U1746" s="11"/>
      <c r="V1746" s="11"/>
      <c r="W1746" s="11"/>
      <c r="X1746" s="11"/>
      <c r="Y1746" s="11"/>
      <c r="Z1746" s="11"/>
      <c r="AA1746" s="11"/>
      <c r="AB1746" s="11"/>
      <c r="AC1746" s="11"/>
      <c r="AD1746" s="11"/>
      <c r="AE1746" s="11"/>
      <c r="AF1746" s="11"/>
      <c r="AG1746" s="11"/>
      <c r="AH1746" s="11"/>
    </row>
    <row r="1747" spans="1:34" x14ac:dyDescent="0.25">
      <c r="A1747" s="11"/>
      <c r="B1747" s="11"/>
      <c r="C1747" s="11"/>
      <c r="D1747" s="11"/>
      <c r="E1747" s="11"/>
      <c r="H1747" s="11"/>
      <c r="I1747" s="202"/>
      <c r="J1747" s="11"/>
      <c r="K1747" s="11"/>
      <c r="L1747" s="11"/>
      <c r="M1747" s="11"/>
      <c r="N1747" s="11"/>
      <c r="O1747" s="11"/>
      <c r="P1747" s="11"/>
      <c r="Q1747" s="11"/>
      <c r="R1747" s="11"/>
      <c r="S1747" s="11"/>
      <c r="T1747" s="11"/>
      <c r="U1747" s="11"/>
      <c r="V1747" s="11"/>
      <c r="W1747" s="11"/>
      <c r="X1747" s="11"/>
      <c r="Y1747" s="11"/>
      <c r="Z1747" s="11"/>
      <c r="AA1747" s="11"/>
      <c r="AB1747" s="11"/>
      <c r="AC1747" s="11"/>
      <c r="AD1747" s="11"/>
      <c r="AE1747" s="11"/>
      <c r="AF1747" s="11"/>
      <c r="AG1747" s="11"/>
      <c r="AH1747" s="11"/>
    </row>
    <row r="1748" spans="1:34" x14ac:dyDescent="0.25">
      <c r="A1748" s="11"/>
      <c r="B1748" s="11"/>
      <c r="C1748" s="11"/>
      <c r="D1748" s="11"/>
      <c r="E1748" s="11"/>
      <c r="H1748" s="11"/>
      <c r="I1748" s="202"/>
      <c r="J1748" s="11"/>
      <c r="K1748" s="11"/>
      <c r="L1748" s="11"/>
      <c r="M1748" s="11"/>
      <c r="N1748" s="11"/>
      <c r="O1748" s="11"/>
      <c r="P1748" s="11"/>
      <c r="Q1748" s="11"/>
      <c r="R1748" s="11"/>
      <c r="S1748" s="11"/>
      <c r="T1748" s="11"/>
      <c r="U1748" s="11"/>
      <c r="V1748" s="11"/>
      <c r="W1748" s="11"/>
      <c r="X1748" s="11"/>
      <c r="Y1748" s="11"/>
      <c r="Z1748" s="11"/>
      <c r="AA1748" s="11"/>
      <c r="AB1748" s="11"/>
      <c r="AC1748" s="11"/>
      <c r="AD1748" s="11"/>
      <c r="AE1748" s="11"/>
      <c r="AF1748" s="11"/>
      <c r="AG1748" s="11"/>
      <c r="AH1748" s="11"/>
    </row>
    <row r="1749" spans="1:34" x14ac:dyDescent="0.25">
      <c r="A1749" s="11"/>
      <c r="B1749" s="11"/>
      <c r="C1749" s="11"/>
      <c r="D1749" s="11"/>
      <c r="E1749" s="11"/>
      <c r="H1749" s="11"/>
      <c r="I1749" s="202"/>
      <c r="J1749" s="11"/>
      <c r="K1749" s="11"/>
      <c r="L1749" s="11"/>
      <c r="M1749" s="11"/>
      <c r="N1749" s="11"/>
      <c r="O1749" s="11"/>
      <c r="P1749" s="11"/>
      <c r="Q1749" s="11"/>
      <c r="R1749" s="11"/>
      <c r="S1749" s="11"/>
      <c r="T1749" s="11"/>
      <c r="U1749" s="11"/>
      <c r="V1749" s="11"/>
      <c r="W1749" s="11"/>
      <c r="X1749" s="11"/>
      <c r="Y1749" s="11"/>
      <c r="Z1749" s="11"/>
      <c r="AA1749" s="11"/>
      <c r="AB1749" s="11"/>
      <c r="AC1749" s="11"/>
      <c r="AD1749" s="11"/>
      <c r="AE1749" s="11"/>
      <c r="AF1749" s="11"/>
      <c r="AG1749" s="11"/>
      <c r="AH1749" s="11"/>
    </row>
    <row r="1750" spans="1:34" x14ac:dyDescent="0.25">
      <c r="A1750" s="11"/>
      <c r="B1750" s="11"/>
      <c r="C1750" s="11"/>
      <c r="D1750" s="11"/>
      <c r="E1750" s="11"/>
      <c r="H1750" s="11"/>
      <c r="I1750" s="202"/>
      <c r="J1750" s="11"/>
      <c r="K1750" s="11"/>
      <c r="L1750" s="11"/>
      <c r="M1750" s="11"/>
      <c r="N1750" s="11"/>
      <c r="O1750" s="11"/>
      <c r="P1750" s="11"/>
      <c r="Q1750" s="11"/>
      <c r="R1750" s="11"/>
      <c r="S1750" s="11"/>
      <c r="T1750" s="11"/>
      <c r="U1750" s="11"/>
      <c r="V1750" s="11"/>
      <c r="W1750" s="11"/>
      <c r="X1750" s="11"/>
      <c r="Y1750" s="11"/>
      <c r="Z1750" s="11"/>
      <c r="AA1750" s="11"/>
      <c r="AB1750" s="11"/>
      <c r="AC1750" s="11"/>
      <c r="AD1750" s="11"/>
      <c r="AE1750" s="11"/>
      <c r="AF1750" s="11"/>
      <c r="AG1750" s="11"/>
      <c r="AH1750" s="11"/>
    </row>
    <row r="1751" spans="1:34" x14ac:dyDescent="0.25">
      <c r="A1751" s="11"/>
      <c r="B1751" s="11"/>
      <c r="C1751" s="11"/>
      <c r="D1751" s="11"/>
      <c r="E1751" s="11"/>
      <c r="H1751" s="11"/>
      <c r="I1751" s="202"/>
      <c r="J1751" s="11"/>
      <c r="K1751" s="11"/>
      <c r="L1751" s="11"/>
      <c r="M1751" s="11"/>
      <c r="N1751" s="11"/>
      <c r="O1751" s="11"/>
      <c r="P1751" s="11"/>
      <c r="Q1751" s="11"/>
      <c r="R1751" s="11"/>
      <c r="S1751" s="11"/>
      <c r="T1751" s="11"/>
      <c r="U1751" s="11"/>
      <c r="V1751" s="11"/>
      <c r="W1751" s="11"/>
      <c r="X1751" s="11"/>
      <c r="Y1751" s="11"/>
      <c r="Z1751" s="11"/>
      <c r="AA1751" s="11"/>
      <c r="AB1751" s="11"/>
      <c r="AC1751" s="11"/>
      <c r="AD1751" s="11"/>
      <c r="AE1751" s="11"/>
      <c r="AF1751" s="11"/>
      <c r="AG1751" s="11"/>
      <c r="AH1751" s="11"/>
    </row>
    <row r="1752" spans="1:34" x14ac:dyDescent="0.25">
      <c r="A1752" s="11"/>
      <c r="B1752" s="11"/>
      <c r="C1752" s="11"/>
      <c r="D1752" s="11"/>
      <c r="E1752" s="11"/>
      <c r="H1752" s="11"/>
      <c r="I1752" s="202"/>
      <c r="J1752" s="11"/>
      <c r="K1752" s="11"/>
      <c r="L1752" s="11"/>
      <c r="M1752" s="11"/>
      <c r="N1752" s="11"/>
      <c r="O1752" s="11"/>
      <c r="P1752" s="11"/>
      <c r="Q1752" s="11"/>
      <c r="R1752" s="11"/>
      <c r="S1752" s="11"/>
      <c r="T1752" s="11"/>
      <c r="U1752" s="11"/>
      <c r="V1752" s="11"/>
      <c r="W1752" s="11"/>
      <c r="X1752" s="11"/>
      <c r="Y1752" s="11"/>
      <c r="Z1752" s="11"/>
      <c r="AA1752" s="11"/>
      <c r="AB1752" s="11"/>
      <c r="AC1752" s="11"/>
      <c r="AD1752" s="11"/>
      <c r="AE1752" s="11"/>
      <c r="AF1752" s="11"/>
      <c r="AG1752" s="11"/>
      <c r="AH1752" s="11"/>
    </row>
    <row r="1753" spans="1:34" x14ac:dyDescent="0.25">
      <c r="A1753" s="11"/>
      <c r="B1753" s="11"/>
      <c r="C1753" s="11"/>
      <c r="D1753" s="11"/>
      <c r="E1753" s="11"/>
      <c r="H1753" s="11"/>
      <c r="I1753" s="202"/>
      <c r="J1753" s="11"/>
      <c r="K1753" s="11"/>
      <c r="L1753" s="11"/>
      <c r="M1753" s="11"/>
      <c r="N1753" s="11"/>
      <c r="O1753" s="11"/>
      <c r="P1753" s="11"/>
      <c r="Q1753" s="11"/>
      <c r="R1753" s="11"/>
      <c r="S1753" s="11"/>
      <c r="T1753" s="11"/>
      <c r="U1753" s="11"/>
      <c r="V1753" s="11"/>
      <c r="W1753" s="11"/>
      <c r="X1753" s="11"/>
      <c r="Y1753" s="11"/>
      <c r="Z1753" s="11"/>
      <c r="AA1753" s="11"/>
      <c r="AB1753" s="11"/>
      <c r="AC1753" s="11"/>
      <c r="AD1753" s="11"/>
      <c r="AE1753" s="11"/>
      <c r="AF1753" s="11"/>
      <c r="AG1753" s="11"/>
      <c r="AH1753" s="11"/>
    </row>
    <row r="1754" spans="1:34" x14ac:dyDescent="0.25">
      <c r="A1754" s="11"/>
      <c r="B1754" s="11"/>
      <c r="C1754" s="11"/>
      <c r="D1754" s="11"/>
      <c r="E1754" s="11"/>
      <c r="H1754" s="11"/>
      <c r="I1754" s="202"/>
      <c r="J1754" s="11"/>
      <c r="K1754" s="11"/>
      <c r="L1754" s="11"/>
      <c r="M1754" s="11"/>
      <c r="N1754" s="11"/>
      <c r="O1754" s="11"/>
      <c r="P1754" s="11"/>
      <c r="Q1754" s="11"/>
      <c r="R1754" s="11"/>
      <c r="S1754" s="11"/>
      <c r="T1754" s="11"/>
      <c r="U1754" s="11"/>
      <c r="V1754" s="11"/>
      <c r="W1754" s="11"/>
      <c r="X1754" s="11"/>
      <c r="Y1754" s="11"/>
      <c r="Z1754" s="11"/>
      <c r="AA1754" s="11"/>
      <c r="AB1754" s="11"/>
      <c r="AC1754" s="11"/>
      <c r="AD1754" s="11"/>
      <c r="AE1754" s="11"/>
      <c r="AF1754" s="11"/>
      <c r="AG1754" s="11"/>
      <c r="AH1754" s="11"/>
    </row>
    <row r="1755" spans="1:34" x14ac:dyDescent="0.25">
      <c r="A1755" s="11"/>
      <c r="B1755" s="11"/>
      <c r="C1755" s="11"/>
      <c r="D1755" s="11"/>
      <c r="E1755" s="11"/>
      <c r="H1755" s="11"/>
      <c r="I1755" s="202"/>
      <c r="J1755" s="11"/>
      <c r="K1755" s="11"/>
      <c r="L1755" s="11"/>
      <c r="M1755" s="11"/>
      <c r="N1755" s="11"/>
      <c r="O1755" s="11"/>
      <c r="P1755" s="11"/>
      <c r="Q1755" s="11"/>
      <c r="R1755" s="11"/>
      <c r="S1755" s="11"/>
      <c r="T1755" s="11"/>
      <c r="U1755" s="11"/>
      <c r="V1755" s="11"/>
      <c r="W1755" s="11"/>
      <c r="X1755" s="11"/>
      <c r="Y1755" s="11"/>
      <c r="Z1755" s="11"/>
      <c r="AA1755" s="11"/>
      <c r="AB1755" s="11"/>
      <c r="AC1755" s="11"/>
      <c r="AD1755" s="11"/>
      <c r="AE1755" s="11"/>
      <c r="AF1755" s="11"/>
      <c r="AG1755" s="11"/>
      <c r="AH1755" s="11"/>
    </row>
    <row r="1756" spans="1:34" x14ac:dyDescent="0.25">
      <c r="A1756" s="11"/>
      <c r="B1756" s="11"/>
      <c r="C1756" s="11"/>
      <c r="D1756" s="11"/>
      <c r="E1756" s="11"/>
      <c r="H1756" s="11"/>
      <c r="I1756" s="202"/>
      <c r="J1756" s="11"/>
      <c r="K1756" s="11"/>
      <c r="L1756" s="11"/>
      <c r="M1756" s="11"/>
      <c r="N1756" s="11"/>
      <c r="O1756" s="11"/>
      <c r="P1756" s="11"/>
      <c r="Q1756" s="11"/>
      <c r="R1756" s="11"/>
      <c r="S1756" s="11"/>
      <c r="T1756" s="11"/>
      <c r="U1756" s="11"/>
      <c r="V1756" s="11"/>
      <c r="W1756" s="11"/>
      <c r="X1756" s="11"/>
      <c r="Y1756" s="11"/>
      <c r="Z1756" s="11"/>
      <c r="AA1756" s="11"/>
      <c r="AB1756" s="11"/>
      <c r="AC1756" s="11"/>
      <c r="AD1756" s="11"/>
      <c r="AE1756" s="11"/>
      <c r="AF1756" s="11"/>
      <c r="AG1756" s="11"/>
      <c r="AH1756" s="11"/>
    </row>
    <row r="1757" spans="1:34" x14ac:dyDescent="0.25">
      <c r="A1757" s="11"/>
      <c r="B1757" s="11"/>
      <c r="C1757" s="11"/>
      <c r="D1757" s="11"/>
      <c r="E1757" s="11"/>
      <c r="H1757" s="11"/>
      <c r="I1757" s="202"/>
      <c r="J1757" s="11"/>
      <c r="K1757" s="11"/>
      <c r="L1757" s="11"/>
      <c r="M1757" s="11"/>
      <c r="N1757" s="11"/>
      <c r="O1757" s="11"/>
      <c r="P1757" s="11"/>
      <c r="Q1757" s="11"/>
      <c r="R1757" s="11"/>
      <c r="S1757" s="11"/>
      <c r="T1757" s="11"/>
      <c r="U1757" s="11"/>
      <c r="V1757" s="11"/>
      <c r="W1757" s="11"/>
      <c r="X1757" s="11"/>
      <c r="Y1757" s="11"/>
      <c r="Z1757" s="11"/>
      <c r="AA1757" s="11"/>
      <c r="AB1757" s="11"/>
      <c r="AC1757" s="11"/>
      <c r="AD1757" s="11"/>
      <c r="AE1757" s="11"/>
      <c r="AF1757" s="11"/>
      <c r="AG1757" s="11"/>
      <c r="AH1757" s="11"/>
    </row>
    <row r="1758" spans="1:34" x14ac:dyDescent="0.25">
      <c r="A1758" s="11"/>
      <c r="B1758" s="11"/>
      <c r="C1758" s="11"/>
      <c r="D1758" s="11"/>
      <c r="E1758" s="11"/>
      <c r="H1758" s="11"/>
      <c r="I1758" s="202"/>
      <c r="J1758" s="11"/>
      <c r="K1758" s="11"/>
      <c r="L1758" s="11"/>
      <c r="M1758" s="11"/>
      <c r="N1758" s="11"/>
      <c r="O1758" s="11"/>
      <c r="P1758" s="11"/>
      <c r="Q1758" s="11"/>
      <c r="R1758" s="11"/>
      <c r="S1758" s="11"/>
      <c r="T1758" s="11"/>
      <c r="U1758" s="11"/>
      <c r="V1758" s="11"/>
      <c r="W1758" s="11"/>
      <c r="X1758" s="11"/>
      <c r="Y1758" s="11"/>
      <c r="Z1758" s="11"/>
      <c r="AA1758" s="11"/>
      <c r="AB1758" s="11"/>
      <c r="AC1758" s="11"/>
      <c r="AD1758" s="11"/>
      <c r="AE1758" s="11"/>
      <c r="AF1758" s="11"/>
      <c r="AG1758" s="11"/>
      <c r="AH1758" s="11"/>
    </row>
    <row r="1759" spans="1:34" x14ac:dyDescent="0.25">
      <c r="A1759" s="11"/>
      <c r="B1759" s="11"/>
      <c r="C1759" s="11"/>
      <c r="D1759" s="11"/>
      <c r="E1759" s="11"/>
      <c r="H1759" s="11"/>
      <c r="I1759" s="202"/>
      <c r="J1759" s="11"/>
      <c r="K1759" s="11"/>
      <c r="L1759" s="11"/>
      <c r="M1759" s="11"/>
      <c r="N1759" s="11"/>
      <c r="O1759" s="11"/>
      <c r="P1759" s="11"/>
      <c r="Q1759" s="11"/>
      <c r="R1759" s="11"/>
      <c r="S1759" s="11"/>
      <c r="T1759" s="11"/>
      <c r="U1759" s="11"/>
      <c r="V1759" s="11"/>
      <c r="W1759" s="11"/>
      <c r="X1759" s="11"/>
      <c r="Y1759" s="11"/>
      <c r="Z1759" s="11"/>
      <c r="AA1759" s="11"/>
      <c r="AB1759" s="11"/>
      <c r="AC1759" s="11"/>
      <c r="AD1759" s="11"/>
      <c r="AE1759" s="11"/>
      <c r="AF1759" s="11"/>
      <c r="AG1759" s="11"/>
      <c r="AH1759" s="11"/>
    </row>
    <row r="1760" spans="1:34" x14ac:dyDescent="0.25">
      <c r="A1760" s="11"/>
      <c r="B1760" s="11"/>
      <c r="C1760" s="11"/>
      <c r="D1760" s="11"/>
      <c r="E1760" s="11"/>
      <c r="H1760" s="11"/>
      <c r="I1760" s="202"/>
      <c r="J1760" s="11"/>
      <c r="K1760" s="11"/>
      <c r="L1760" s="11"/>
      <c r="M1760" s="11"/>
      <c r="N1760" s="11"/>
      <c r="O1760" s="11"/>
      <c r="P1760" s="11"/>
      <c r="Q1760" s="11"/>
      <c r="R1760" s="11"/>
      <c r="S1760" s="11"/>
      <c r="T1760" s="11"/>
      <c r="U1760" s="11"/>
      <c r="V1760" s="11"/>
      <c r="W1760" s="11"/>
      <c r="X1760" s="11"/>
      <c r="Y1760" s="11"/>
      <c r="Z1760" s="11"/>
      <c r="AA1760" s="11"/>
      <c r="AB1760" s="11"/>
      <c r="AC1760" s="11"/>
      <c r="AD1760" s="11"/>
      <c r="AE1760" s="11"/>
      <c r="AF1760" s="11"/>
      <c r="AG1760" s="11"/>
      <c r="AH1760" s="11"/>
    </row>
    <row r="1761" spans="1:34" x14ac:dyDescent="0.25">
      <c r="A1761" s="11"/>
      <c r="B1761" s="11"/>
      <c r="C1761" s="11"/>
      <c r="D1761" s="11"/>
      <c r="E1761" s="11"/>
      <c r="H1761" s="11"/>
      <c r="I1761" s="202"/>
      <c r="J1761" s="11"/>
      <c r="K1761" s="11"/>
      <c r="L1761" s="11"/>
      <c r="M1761" s="11"/>
      <c r="N1761" s="11"/>
      <c r="O1761" s="11"/>
      <c r="P1761" s="11"/>
      <c r="Q1761" s="11"/>
      <c r="R1761" s="11"/>
      <c r="S1761" s="11"/>
      <c r="T1761" s="11"/>
      <c r="U1761" s="11"/>
      <c r="V1761" s="11"/>
      <c r="W1761" s="11"/>
      <c r="X1761" s="11"/>
      <c r="Y1761" s="11"/>
      <c r="Z1761" s="11"/>
      <c r="AA1761" s="11"/>
      <c r="AB1761" s="11"/>
      <c r="AC1761" s="11"/>
      <c r="AD1761" s="11"/>
      <c r="AE1761" s="11"/>
      <c r="AF1761" s="11"/>
      <c r="AG1761" s="11"/>
      <c r="AH1761" s="11"/>
    </row>
    <row r="1762" spans="1:34" x14ac:dyDescent="0.25">
      <c r="A1762" s="11"/>
      <c r="B1762" s="11"/>
      <c r="C1762" s="11"/>
      <c r="D1762" s="11"/>
      <c r="E1762" s="11"/>
      <c r="H1762" s="11"/>
      <c r="I1762" s="202"/>
      <c r="J1762" s="11"/>
      <c r="K1762" s="11"/>
      <c r="L1762" s="11"/>
      <c r="M1762" s="11"/>
      <c r="N1762" s="11"/>
      <c r="O1762" s="11"/>
      <c r="P1762" s="11"/>
      <c r="Q1762" s="11"/>
      <c r="R1762" s="11"/>
      <c r="S1762" s="11"/>
      <c r="T1762" s="11"/>
      <c r="U1762" s="11"/>
      <c r="V1762" s="11"/>
      <c r="W1762" s="11"/>
      <c r="X1762" s="11"/>
      <c r="Y1762" s="11"/>
      <c r="Z1762" s="11"/>
      <c r="AA1762" s="11"/>
      <c r="AB1762" s="11"/>
      <c r="AC1762" s="11"/>
      <c r="AD1762" s="11"/>
      <c r="AE1762" s="11"/>
      <c r="AF1762" s="11"/>
      <c r="AG1762" s="11"/>
      <c r="AH1762" s="11"/>
    </row>
    <row r="1763" spans="1:34" x14ac:dyDescent="0.25">
      <c r="A1763" s="11"/>
      <c r="B1763" s="11"/>
      <c r="C1763" s="11"/>
      <c r="D1763" s="11"/>
      <c r="E1763" s="11"/>
      <c r="H1763" s="11"/>
      <c r="I1763" s="202"/>
      <c r="J1763" s="11"/>
      <c r="K1763" s="11"/>
      <c r="L1763" s="11"/>
      <c r="M1763" s="11"/>
      <c r="N1763" s="11"/>
      <c r="O1763" s="11"/>
      <c r="P1763" s="11"/>
      <c r="Q1763" s="11"/>
      <c r="R1763" s="11"/>
      <c r="S1763" s="11"/>
      <c r="T1763" s="11"/>
      <c r="U1763" s="11"/>
      <c r="V1763" s="11"/>
      <c r="W1763" s="11"/>
      <c r="X1763" s="11"/>
      <c r="Y1763" s="11"/>
      <c r="Z1763" s="11"/>
      <c r="AA1763" s="11"/>
      <c r="AB1763" s="11"/>
      <c r="AC1763" s="11"/>
      <c r="AD1763" s="11"/>
      <c r="AE1763" s="11"/>
      <c r="AF1763" s="11"/>
      <c r="AG1763" s="11"/>
      <c r="AH1763" s="11"/>
    </row>
    <row r="1764" spans="1:34" x14ac:dyDescent="0.25">
      <c r="A1764" s="11"/>
      <c r="B1764" s="11"/>
      <c r="C1764" s="11"/>
      <c r="D1764" s="11"/>
      <c r="E1764" s="11"/>
      <c r="H1764" s="11"/>
      <c r="I1764" s="202"/>
      <c r="J1764" s="11"/>
      <c r="K1764" s="11"/>
      <c r="L1764" s="11"/>
      <c r="M1764" s="11"/>
      <c r="N1764" s="11"/>
      <c r="O1764" s="11"/>
      <c r="P1764" s="11"/>
      <c r="Q1764" s="11"/>
      <c r="R1764" s="11"/>
      <c r="S1764" s="11"/>
      <c r="T1764" s="11"/>
      <c r="U1764" s="11"/>
      <c r="V1764" s="11"/>
      <c r="W1764" s="11"/>
      <c r="X1764" s="11"/>
      <c r="Y1764" s="11"/>
      <c r="Z1764" s="11"/>
      <c r="AA1764" s="11"/>
      <c r="AB1764" s="11"/>
      <c r="AC1764" s="11"/>
      <c r="AD1764" s="11"/>
      <c r="AE1764" s="11"/>
      <c r="AF1764" s="11"/>
      <c r="AG1764" s="11"/>
      <c r="AH1764" s="11"/>
    </row>
    <row r="1765" spans="1:34" x14ac:dyDescent="0.25">
      <c r="A1765" s="11"/>
      <c r="B1765" s="11"/>
      <c r="C1765" s="11"/>
      <c r="D1765" s="11"/>
      <c r="E1765" s="11"/>
      <c r="H1765" s="11"/>
      <c r="I1765" s="202"/>
      <c r="J1765" s="11"/>
      <c r="K1765" s="11"/>
      <c r="L1765" s="11"/>
      <c r="M1765" s="11"/>
      <c r="N1765" s="11"/>
      <c r="O1765" s="11"/>
      <c r="P1765" s="11"/>
      <c r="Q1765" s="11"/>
      <c r="R1765" s="11"/>
      <c r="S1765" s="11"/>
      <c r="T1765" s="11"/>
      <c r="U1765" s="11"/>
      <c r="V1765" s="11"/>
      <c r="W1765" s="11"/>
      <c r="X1765" s="11"/>
      <c r="Y1765" s="11"/>
      <c r="Z1765" s="11"/>
      <c r="AA1765" s="11"/>
      <c r="AB1765" s="11"/>
      <c r="AC1765" s="11"/>
      <c r="AD1765" s="11"/>
      <c r="AE1765" s="11"/>
      <c r="AF1765" s="11"/>
      <c r="AG1765" s="11"/>
      <c r="AH1765" s="11"/>
    </row>
    <row r="1766" spans="1:34" x14ac:dyDescent="0.25">
      <c r="A1766" s="11"/>
      <c r="B1766" s="11"/>
      <c r="C1766" s="11"/>
      <c r="D1766" s="11"/>
      <c r="E1766" s="11"/>
      <c r="H1766" s="11"/>
      <c r="I1766" s="202"/>
      <c r="J1766" s="11"/>
      <c r="K1766" s="11"/>
      <c r="L1766" s="11"/>
      <c r="M1766" s="11"/>
      <c r="N1766" s="11"/>
      <c r="O1766" s="11"/>
      <c r="P1766" s="11"/>
      <c r="Q1766" s="11"/>
      <c r="R1766" s="11"/>
      <c r="S1766" s="11"/>
      <c r="T1766" s="11"/>
      <c r="U1766" s="11"/>
      <c r="V1766" s="11"/>
      <c r="W1766" s="11"/>
      <c r="X1766" s="11"/>
      <c r="Y1766" s="11"/>
      <c r="Z1766" s="11"/>
      <c r="AA1766" s="11"/>
      <c r="AB1766" s="11"/>
      <c r="AC1766" s="11"/>
      <c r="AD1766" s="11"/>
      <c r="AE1766" s="11"/>
      <c r="AF1766" s="11"/>
      <c r="AG1766" s="11"/>
      <c r="AH1766" s="11"/>
    </row>
    <row r="1767" spans="1:34" x14ac:dyDescent="0.25">
      <c r="A1767" s="11"/>
      <c r="B1767" s="11"/>
      <c r="C1767" s="11"/>
      <c r="D1767" s="11"/>
      <c r="E1767" s="11"/>
      <c r="H1767" s="11"/>
      <c r="I1767" s="202"/>
      <c r="J1767" s="11"/>
      <c r="K1767" s="11"/>
      <c r="L1767" s="11"/>
      <c r="M1767" s="11"/>
      <c r="N1767" s="11"/>
      <c r="O1767" s="11"/>
      <c r="P1767" s="11"/>
      <c r="Q1767" s="11"/>
      <c r="R1767" s="11"/>
      <c r="S1767" s="11"/>
      <c r="T1767" s="11"/>
      <c r="U1767" s="11"/>
      <c r="V1767" s="11"/>
      <c r="W1767" s="11"/>
      <c r="X1767" s="11"/>
      <c r="Y1767" s="11"/>
      <c r="Z1767" s="11"/>
      <c r="AA1767" s="11"/>
      <c r="AB1767" s="11"/>
      <c r="AC1767" s="11"/>
      <c r="AD1767" s="11"/>
      <c r="AE1767" s="11"/>
      <c r="AF1767" s="11"/>
      <c r="AG1767" s="11"/>
      <c r="AH1767" s="11"/>
    </row>
    <row r="1768" spans="1:34" x14ac:dyDescent="0.25">
      <c r="A1768" s="11"/>
      <c r="B1768" s="11"/>
      <c r="C1768" s="11"/>
      <c r="D1768" s="11"/>
      <c r="E1768" s="11"/>
      <c r="H1768" s="11"/>
      <c r="I1768" s="202"/>
      <c r="J1768" s="11"/>
      <c r="K1768" s="11"/>
      <c r="L1768" s="11"/>
      <c r="M1768" s="11"/>
      <c r="N1768" s="11"/>
      <c r="O1768" s="11"/>
      <c r="P1768" s="11"/>
      <c r="Q1768" s="11"/>
      <c r="R1768" s="11"/>
      <c r="S1768" s="11"/>
      <c r="T1768" s="11"/>
      <c r="U1768" s="11"/>
      <c r="V1768" s="11"/>
      <c r="W1768" s="11"/>
      <c r="X1768" s="11"/>
      <c r="Y1768" s="11"/>
      <c r="Z1768" s="11"/>
      <c r="AA1768" s="11"/>
      <c r="AB1768" s="11"/>
      <c r="AC1768" s="11"/>
      <c r="AD1768" s="11"/>
      <c r="AE1768" s="11"/>
      <c r="AF1768" s="11"/>
      <c r="AG1768" s="11"/>
      <c r="AH1768" s="11"/>
    </row>
    <row r="1769" spans="1:34" x14ac:dyDescent="0.25">
      <c r="A1769" s="11"/>
      <c r="B1769" s="11"/>
      <c r="C1769" s="11"/>
      <c r="D1769" s="11"/>
      <c r="E1769" s="11"/>
      <c r="H1769" s="11"/>
      <c r="I1769" s="202"/>
      <c r="J1769" s="11"/>
      <c r="K1769" s="11"/>
      <c r="L1769" s="11"/>
      <c r="M1769" s="11"/>
      <c r="N1769" s="11"/>
      <c r="O1769" s="11"/>
      <c r="P1769" s="11"/>
      <c r="Q1769" s="11"/>
      <c r="R1769" s="11"/>
      <c r="S1769" s="11"/>
      <c r="T1769" s="11"/>
      <c r="U1769" s="11"/>
      <c r="V1769" s="11"/>
      <c r="W1769" s="11"/>
      <c r="X1769" s="11"/>
      <c r="Y1769" s="11"/>
      <c r="Z1769" s="11"/>
      <c r="AA1769" s="11"/>
      <c r="AB1769" s="11"/>
      <c r="AC1769" s="11"/>
      <c r="AD1769" s="11"/>
      <c r="AE1769" s="11"/>
      <c r="AF1769" s="11"/>
      <c r="AG1769" s="11"/>
      <c r="AH1769" s="11"/>
    </row>
    <row r="1770" spans="1:34" x14ac:dyDescent="0.25">
      <c r="A1770" s="11"/>
      <c r="B1770" s="11"/>
      <c r="C1770" s="11"/>
      <c r="D1770" s="11"/>
      <c r="E1770" s="11"/>
      <c r="H1770" s="11"/>
      <c r="I1770" s="202"/>
      <c r="J1770" s="11"/>
      <c r="K1770" s="11"/>
      <c r="L1770" s="11"/>
      <c r="M1770" s="11"/>
      <c r="N1770" s="11"/>
      <c r="O1770" s="11"/>
      <c r="P1770" s="11"/>
      <c r="Q1770" s="11"/>
      <c r="R1770" s="11"/>
      <c r="S1770" s="11"/>
      <c r="T1770" s="11"/>
      <c r="U1770" s="11"/>
      <c r="V1770" s="11"/>
      <c r="W1770" s="11"/>
      <c r="X1770" s="11"/>
      <c r="Y1770" s="11"/>
      <c r="Z1770" s="11"/>
      <c r="AA1770" s="11"/>
      <c r="AB1770" s="11"/>
      <c r="AC1770" s="11"/>
      <c r="AD1770" s="11"/>
      <c r="AE1770" s="11"/>
      <c r="AF1770" s="11"/>
      <c r="AG1770" s="11"/>
      <c r="AH1770" s="11"/>
    </row>
    <row r="1771" spans="1:34" x14ac:dyDescent="0.25">
      <c r="A1771" s="11"/>
      <c r="B1771" s="11"/>
      <c r="C1771" s="11"/>
      <c r="D1771" s="11"/>
      <c r="E1771" s="11"/>
      <c r="H1771" s="11"/>
      <c r="I1771" s="202"/>
      <c r="J1771" s="11"/>
      <c r="K1771" s="11"/>
      <c r="L1771" s="11"/>
      <c r="M1771" s="11"/>
      <c r="N1771" s="11"/>
      <c r="O1771" s="11"/>
      <c r="P1771" s="11"/>
      <c r="Q1771" s="11"/>
      <c r="R1771" s="11"/>
      <c r="S1771" s="11"/>
      <c r="T1771" s="11"/>
      <c r="U1771" s="11"/>
      <c r="V1771" s="11"/>
      <c r="W1771" s="11"/>
      <c r="X1771" s="11"/>
      <c r="Y1771" s="11"/>
      <c r="Z1771" s="11"/>
      <c r="AA1771" s="11"/>
      <c r="AB1771" s="11"/>
      <c r="AC1771" s="11"/>
      <c r="AD1771" s="11"/>
      <c r="AE1771" s="11"/>
      <c r="AF1771" s="11"/>
      <c r="AG1771" s="11"/>
      <c r="AH1771" s="11"/>
    </row>
    <row r="1772" spans="1:34" x14ac:dyDescent="0.25">
      <c r="A1772" s="11"/>
      <c r="B1772" s="11"/>
      <c r="C1772" s="11"/>
      <c r="D1772" s="11"/>
      <c r="E1772" s="11"/>
      <c r="H1772" s="11"/>
      <c r="I1772" s="202"/>
      <c r="J1772" s="11"/>
      <c r="K1772" s="11"/>
      <c r="L1772" s="11"/>
      <c r="M1772" s="11"/>
      <c r="N1772" s="11"/>
      <c r="O1772" s="11"/>
      <c r="P1772" s="11"/>
      <c r="Q1772" s="11"/>
      <c r="R1772" s="11"/>
      <c r="S1772" s="11"/>
      <c r="T1772" s="11"/>
      <c r="U1772" s="11"/>
      <c r="V1772" s="11"/>
      <c r="W1772" s="11"/>
      <c r="X1772" s="11"/>
      <c r="Y1772" s="11"/>
      <c r="Z1772" s="11"/>
      <c r="AA1772" s="11"/>
      <c r="AB1772" s="11"/>
      <c r="AC1772" s="11"/>
      <c r="AD1772" s="11"/>
      <c r="AE1772" s="11"/>
      <c r="AF1772" s="11"/>
      <c r="AG1772" s="11"/>
      <c r="AH1772" s="11"/>
    </row>
    <row r="1773" spans="1:34" x14ac:dyDescent="0.25">
      <c r="A1773" s="11"/>
      <c r="B1773" s="11"/>
      <c r="C1773" s="11"/>
      <c r="D1773" s="11"/>
      <c r="E1773" s="11"/>
      <c r="H1773" s="11"/>
      <c r="I1773" s="202"/>
      <c r="J1773" s="11"/>
      <c r="K1773" s="11"/>
      <c r="L1773" s="11"/>
      <c r="M1773" s="11"/>
      <c r="N1773" s="11"/>
      <c r="O1773" s="11"/>
      <c r="P1773" s="11"/>
      <c r="Q1773" s="11"/>
      <c r="R1773" s="11"/>
      <c r="S1773" s="11"/>
      <c r="T1773" s="11"/>
      <c r="U1773" s="11"/>
      <c r="V1773" s="11"/>
      <c r="W1773" s="11"/>
      <c r="X1773" s="11"/>
      <c r="Y1773" s="11"/>
      <c r="Z1773" s="11"/>
      <c r="AA1773" s="11"/>
      <c r="AB1773" s="11"/>
      <c r="AC1773" s="11"/>
      <c r="AD1773" s="11"/>
      <c r="AE1773" s="11"/>
      <c r="AF1773" s="11"/>
      <c r="AG1773" s="11"/>
      <c r="AH1773" s="11"/>
    </row>
    <row r="1774" spans="1:34" x14ac:dyDescent="0.25">
      <c r="A1774" s="11"/>
      <c r="B1774" s="11"/>
      <c r="C1774" s="11"/>
      <c r="D1774" s="11"/>
      <c r="E1774" s="11"/>
      <c r="H1774" s="11"/>
      <c r="I1774" s="202"/>
      <c r="J1774" s="11"/>
      <c r="K1774" s="11"/>
      <c r="L1774" s="11"/>
      <c r="M1774" s="11"/>
      <c r="N1774" s="11"/>
      <c r="O1774" s="11"/>
      <c r="P1774" s="11"/>
      <c r="Q1774" s="11"/>
      <c r="R1774" s="11"/>
      <c r="S1774" s="11"/>
      <c r="T1774" s="11"/>
      <c r="U1774" s="11"/>
      <c r="V1774" s="11"/>
      <c r="W1774" s="11"/>
      <c r="X1774" s="11"/>
      <c r="Y1774" s="11"/>
      <c r="Z1774" s="11"/>
      <c r="AA1774" s="11"/>
      <c r="AB1774" s="11"/>
      <c r="AC1774" s="11"/>
      <c r="AD1774" s="11"/>
      <c r="AE1774" s="11"/>
      <c r="AF1774" s="11"/>
      <c r="AG1774" s="11"/>
      <c r="AH1774" s="11"/>
    </row>
    <row r="1775" spans="1:34" x14ac:dyDescent="0.25">
      <c r="A1775" s="11"/>
      <c r="B1775" s="11"/>
      <c r="C1775" s="11"/>
      <c r="D1775" s="11"/>
      <c r="E1775" s="11"/>
      <c r="H1775" s="11"/>
      <c r="I1775" s="202"/>
      <c r="J1775" s="11"/>
      <c r="K1775" s="11"/>
      <c r="L1775" s="11"/>
      <c r="M1775" s="11"/>
      <c r="N1775" s="11"/>
      <c r="O1775" s="11"/>
      <c r="P1775" s="11"/>
      <c r="Q1775" s="11"/>
      <c r="R1775" s="11"/>
      <c r="S1775" s="11"/>
      <c r="T1775" s="11"/>
      <c r="U1775" s="11"/>
      <c r="V1775" s="11"/>
      <c r="W1775" s="11"/>
      <c r="X1775" s="11"/>
      <c r="Y1775" s="11"/>
      <c r="Z1775" s="11"/>
      <c r="AA1775" s="11"/>
      <c r="AB1775" s="11"/>
      <c r="AC1775" s="11"/>
      <c r="AD1775" s="11"/>
      <c r="AE1775" s="11"/>
      <c r="AF1775" s="11"/>
      <c r="AG1775" s="11"/>
      <c r="AH1775" s="11"/>
    </row>
    <row r="1776" spans="1:34" x14ac:dyDescent="0.25">
      <c r="A1776" s="11"/>
      <c r="B1776" s="11"/>
      <c r="C1776" s="11"/>
      <c r="D1776" s="11"/>
      <c r="E1776" s="11"/>
      <c r="H1776" s="11"/>
      <c r="I1776" s="202"/>
      <c r="J1776" s="11"/>
      <c r="K1776" s="11"/>
      <c r="L1776" s="11"/>
      <c r="M1776" s="11"/>
      <c r="N1776" s="11"/>
      <c r="O1776" s="11"/>
      <c r="P1776" s="11"/>
      <c r="Q1776" s="11"/>
      <c r="R1776" s="11"/>
      <c r="S1776" s="11"/>
      <c r="T1776" s="11"/>
      <c r="U1776" s="11"/>
      <c r="V1776" s="11"/>
      <c r="W1776" s="11"/>
      <c r="X1776" s="11"/>
      <c r="Y1776" s="11"/>
      <c r="Z1776" s="11"/>
      <c r="AA1776" s="11"/>
      <c r="AB1776" s="11"/>
      <c r="AC1776" s="11"/>
      <c r="AD1776" s="11"/>
      <c r="AE1776" s="11"/>
      <c r="AF1776" s="11"/>
      <c r="AG1776" s="11"/>
      <c r="AH1776" s="11"/>
    </row>
    <row r="1777" spans="1:34" x14ac:dyDescent="0.25">
      <c r="A1777" s="11"/>
      <c r="B1777" s="11"/>
      <c r="C1777" s="11"/>
      <c r="D1777" s="11"/>
      <c r="E1777" s="11"/>
      <c r="H1777" s="11"/>
      <c r="I1777" s="202"/>
      <c r="J1777" s="11"/>
      <c r="K1777" s="11"/>
      <c r="L1777" s="11"/>
      <c r="M1777" s="11"/>
      <c r="N1777" s="11"/>
      <c r="O1777" s="11"/>
      <c r="P1777" s="11"/>
      <c r="Q1777" s="11"/>
      <c r="R1777" s="11"/>
      <c r="S1777" s="11"/>
      <c r="T1777" s="11"/>
      <c r="U1777" s="11"/>
      <c r="V1777" s="11"/>
      <c r="W1777" s="11"/>
      <c r="X1777" s="11"/>
      <c r="Y1777" s="11"/>
      <c r="Z1777" s="11"/>
      <c r="AA1777" s="11"/>
      <c r="AB1777" s="11"/>
      <c r="AC1777" s="11"/>
      <c r="AD1777" s="11"/>
      <c r="AE1777" s="11"/>
      <c r="AF1777" s="11"/>
      <c r="AG1777" s="11"/>
      <c r="AH1777" s="11"/>
    </row>
    <row r="1778" spans="1:34" x14ac:dyDescent="0.25">
      <c r="A1778" s="11"/>
      <c r="B1778" s="11"/>
      <c r="C1778" s="11"/>
      <c r="D1778" s="11"/>
      <c r="E1778" s="11"/>
      <c r="H1778" s="11"/>
      <c r="I1778" s="202"/>
      <c r="J1778" s="11"/>
      <c r="K1778" s="11"/>
      <c r="L1778" s="11"/>
      <c r="M1778" s="11"/>
      <c r="N1778" s="11"/>
      <c r="O1778" s="11"/>
      <c r="P1778" s="11"/>
      <c r="Q1778" s="11"/>
      <c r="R1778" s="11"/>
      <c r="S1778" s="11"/>
      <c r="T1778" s="11"/>
      <c r="U1778" s="11"/>
      <c r="V1778" s="11"/>
      <c r="W1778" s="11"/>
      <c r="X1778" s="11"/>
      <c r="Y1778" s="11"/>
      <c r="Z1778" s="11"/>
      <c r="AA1778" s="11"/>
      <c r="AB1778" s="11"/>
      <c r="AC1778" s="11"/>
      <c r="AD1778" s="11"/>
      <c r="AE1778" s="11"/>
      <c r="AF1778" s="11"/>
      <c r="AG1778" s="11"/>
      <c r="AH1778" s="11"/>
    </row>
    <row r="1779" spans="1:34" x14ac:dyDescent="0.25">
      <c r="A1779" s="11"/>
      <c r="B1779" s="11"/>
      <c r="C1779" s="11"/>
      <c r="D1779" s="11"/>
      <c r="E1779" s="11"/>
      <c r="H1779" s="11"/>
      <c r="I1779" s="202"/>
      <c r="J1779" s="11"/>
      <c r="K1779" s="11"/>
      <c r="L1779" s="11"/>
      <c r="M1779" s="11"/>
      <c r="N1779" s="11"/>
      <c r="O1779" s="11"/>
      <c r="P1779" s="11"/>
      <c r="Q1779" s="11"/>
      <c r="R1779" s="11"/>
      <c r="S1779" s="11"/>
      <c r="T1779" s="11"/>
      <c r="U1779" s="11"/>
      <c r="V1779" s="11"/>
      <c r="W1779" s="11"/>
      <c r="X1779" s="11"/>
      <c r="Y1779" s="11"/>
      <c r="Z1779" s="11"/>
      <c r="AA1779" s="11"/>
      <c r="AB1779" s="11"/>
      <c r="AC1779" s="11"/>
      <c r="AD1779" s="11"/>
      <c r="AE1779" s="11"/>
      <c r="AF1779" s="11"/>
      <c r="AG1779" s="11"/>
      <c r="AH1779" s="11"/>
    </row>
    <row r="1780" spans="1:34" x14ac:dyDescent="0.25">
      <c r="A1780" s="11"/>
      <c r="B1780" s="11"/>
      <c r="C1780" s="11"/>
      <c r="D1780" s="11"/>
      <c r="E1780" s="11"/>
      <c r="H1780" s="11"/>
      <c r="I1780" s="202"/>
      <c r="J1780" s="11"/>
      <c r="K1780" s="11"/>
      <c r="L1780" s="11"/>
      <c r="M1780" s="11"/>
      <c r="N1780" s="11"/>
      <c r="O1780" s="11"/>
      <c r="P1780" s="11"/>
      <c r="Q1780" s="11"/>
      <c r="R1780" s="11"/>
      <c r="S1780" s="11"/>
      <c r="T1780" s="11"/>
      <c r="U1780" s="11"/>
      <c r="V1780" s="11"/>
      <c r="W1780" s="11"/>
      <c r="X1780" s="11"/>
      <c r="Y1780" s="11"/>
      <c r="Z1780" s="11"/>
      <c r="AA1780" s="11"/>
      <c r="AB1780" s="11"/>
      <c r="AC1780" s="11"/>
      <c r="AD1780" s="11"/>
      <c r="AE1780" s="11"/>
      <c r="AF1780" s="11"/>
      <c r="AG1780" s="11"/>
      <c r="AH1780" s="11"/>
    </row>
    <row r="1781" spans="1:34" x14ac:dyDescent="0.25">
      <c r="A1781" s="11"/>
      <c r="B1781" s="11"/>
      <c r="C1781" s="11"/>
      <c r="D1781" s="11"/>
      <c r="E1781" s="11"/>
      <c r="H1781" s="11"/>
      <c r="I1781" s="202"/>
      <c r="J1781" s="11"/>
      <c r="K1781" s="11"/>
      <c r="L1781" s="11"/>
      <c r="M1781" s="11"/>
      <c r="N1781" s="11"/>
      <c r="O1781" s="11"/>
      <c r="P1781" s="11"/>
      <c r="Q1781" s="11"/>
      <c r="R1781" s="11"/>
      <c r="S1781" s="11"/>
      <c r="T1781" s="11"/>
      <c r="U1781" s="11"/>
      <c r="V1781" s="11"/>
      <c r="W1781" s="11"/>
      <c r="X1781" s="11"/>
      <c r="Y1781" s="11"/>
      <c r="Z1781" s="11"/>
      <c r="AA1781" s="11"/>
      <c r="AB1781" s="11"/>
      <c r="AC1781" s="11"/>
      <c r="AD1781" s="11"/>
      <c r="AE1781" s="11"/>
      <c r="AF1781" s="11"/>
      <c r="AG1781" s="11"/>
      <c r="AH1781" s="11"/>
    </row>
    <row r="1782" spans="1:34" x14ac:dyDescent="0.25">
      <c r="A1782" s="11"/>
      <c r="B1782" s="11"/>
      <c r="C1782" s="11"/>
      <c r="D1782" s="11"/>
      <c r="E1782" s="11"/>
      <c r="H1782" s="11"/>
      <c r="I1782" s="202"/>
      <c r="J1782" s="11"/>
      <c r="K1782" s="11"/>
      <c r="L1782" s="11"/>
      <c r="M1782" s="11"/>
      <c r="N1782" s="11"/>
      <c r="O1782" s="11"/>
      <c r="P1782" s="11"/>
      <c r="Q1782" s="11"/>
      <c r="R1782" s="11"/>
      <c r="S1782" s="11"/>
      <c r="T1782" s="11"/>
      <c r="U1782" s="11"/>
      <c r="V1782" s="11"/>
      <c r="W1782" s="11"/>
      <c r="X1782" s="11"/>
      <c r="Y1782" s="11"/>
      <c r="Z1782" s="11"/>
      <c r="AA1782" s="11"/>
      <c r="AB1782" s="11"/>
      <c r="AC1782" s="11"/>
      <c r="AD1782" s="11"/>
      <c r="AE1782" s="11"/>
      <c r="AF1782" s="11"/>
      <c r="AG1782" s="11"/>
      <c r="AH1782" s="11"/>
    </row>
    <row r="1783" spans="1:34" x14ac:dyDescent="0.25">
      <c r="A1783" s="11"/>
      <c r="B1783" s="11"/>
      <c r="C1783" s="11"/>
      <c r="D1783" s="11"/>
      <c r="E1783" s="11"/>
      <c r="H1783" s="11"/>
      <c r="I1783" s="202"/>
      <c r="J1783" s="11"/>
      <c r="K1783" s="11"/>
      <c r="L1783" s="11"/>
      <c r="M1783" s="11"/>
      <c r="N1783" s="11"/>
      <c r="O1783" s="11"/>
      <c r="P1783" s="11"/>
      <c r="Q1783" s="11"/>
      <c r="R1783" s="11"/>
      <c r="S1783" s="11"/>
      <c r="T1783" s="11"/>
      <c r="U1783" s="11"/>
      <c r="V1783" s="11"/>
      <c r="W1783" s="11"/>
      <c r="X1783" s="11"/>
      <c r="Y1783" s="11"/>
      <c r="Z1783" s="11"/>
      <c r="AA1783" s="11"/>
      <c r="AB1783" s="11"/>
      <c r="AC1783" s="11"/>
      <c r="AD1783" s="11"/>
      <c r="AE1783" s="11"/>
      <c r="AF1783" s="11"/>
      <c r="AG1783" s="11"/>
      <c r="AH1783" s="11"/>
    </row>
    <row r="1784" spans="1:34" x14ac:dyDescent="0.25">
      <c r="A1784" s="11"/>
      <c r="B1784" s="11"/>
      <c r="C1784" s="11"/>
      <c r="D1784" s="11"/>
      <c r="E1784" s="11"/>
      <c r="H1784" s="11"/>
      <c r="I1784" s="202"/>
      <c r="J1784" s="11"/>
      <c r="K1784" s="11"/>
      <c r="L1784" s="11"/>
      <c r="M1784" s="11"/>
      <c r="N1784" s="11"/>
      <c r="O1784" s="11"/>
      <c r="P1784" s="11"/>
      <c r="Q1784" s="11"/>
      <c r="R1784" s="11"/>
      <c r="S1784" s="11"/>
      <c r="T1784" s="11"/>
      <c r="U1784" s="11"/>
      <c r="V1784" s="11"/>
      <c r="W1784" s="11"/>
      <c r="X1784" s="11"/>
      <c r="Y1784" s="11"/>
      <c r="Z1784" s="11"/>
      <c r="AA1784" s="11"/>
      <c r="AB1784" s="11"/>
      <c r="AC1784" s="11"/>
      <c r="AD1784" s="11"/>
      <c r="AE1784" s="11"/>
      <c r="AF1784" s="11"/>
      <c r="AG1784" s="11"/>
      <c r="AH1784" s="11"/>
    </row>
    <row r="1785" spans="1:34" x14ac:dyDescent="0.25">
      <c r="A1785" s="11"/>
      <c r="B1785" s="11"/>
      <c r="C1785" s="11"/>
      <c r="D1785" s="11"/>
      <c r="E1785" s="11"/>
      <c r="H1785" s="11"/>
      <c r="I1785" s="202"/>
      <c r="J1785" s="11"/>
      <c r="K1785" s="11"/>
      <c r="L1785" s="11"/>
      <c r="M1785" s="11"/>
      <c r="N1785" s="11"/>
      <c r="O1785" s="11"/>
      <c r="P1785" s="11"/>
      <c r="Q1785" s="11"/>
      <c r="R1785" s="11"/>
      <c r="S1785" s="11"/>
      <c r="T1785" s="11"/>
      <c r="U1785" s="11"/>
      <c r="V1785" s="11"/>
      <c r="W1785" s="11"/>
      <c r="X1785" s="11"/>
      <c r="Y1785" s="11"/>
      <c r="Z1785" s="11"/>
      <c r="AA1785" s="11"/>
      <c r="AB1785" s="11"/>
      <c r="AC1785" s="11"/>
      <c r="AD1785" s="11"/>
      <c r="AE1785" s="11"/>
      <c r="AF1785" s="11"/>
      <c r="AG1785" s="11"/>
      <c r="AH1785" s="11"/>
    </row>
    <row r="1786" spans="1:34" x14ac:dyDescent="0.25">
      <c r="A1786" s="11"/>
      <c r="B1786" s="11"/>
      <c r="C1786" s="11"/>
      <c r="D1786" s="11"/>
      <c r="E1786" s="11"/>
      <c r="H1786" s="11"/>
      <c r="I1786" s="202"/>
      <c r="J1786" s="11"/>
      <c r="K1786" s="11"/>
      <c r="L1786" s="11"/>
      <c r="M1786" s="11"/>
      <c r="N1786" s="11"/>
      <c r="O1786" s="11"/>
      <c r="P1786" s="11"/>
      <c r="Q1786" s="11"/>
      <c r="R1786" s="11"/>
      <c r="S1786" s="11"/>
      <c r="T1786" s="11"/>
      <c r="U1786" s="11"/>
      <c r="V1786" s="11"/>
      <c r="W1786" s="11"/>
      <c r="X1786" s="11"/>
      <c r="Y1786" s="11"/>
      <c r="Z1786" s="11"/>
      <c r="AA1786" s="11"/>
      <c r="AB1786" s="11"/>
      <c r="AC1786" s="11"/>
      <c r="AD1786" s="11"/>
      <c r="AE1786" s="11"/>
      <c r="AF1786" s="11"/>
      <c r="AG1786" s="11"/>
      <c r="AH1786" s="11"/>
    </row>
    <row r="1787" spans="1:34" x14ac:dyDescent="0.25">
      <c r="A1787" s="11"/>
      <c r="B1787" s="11"/>
      <c r="C1787" s="11"/>
      <c r="D1787" s="11"/>
      <c r="E1787" s="11"/>
      <c r="H1787" s="11"/>
      <c r="I1787" s="202"/>
      <c r="J1787" s="11"/>
      <c r="K1787" s="11"/>
      <c r="L1787" s="11"/>
      <c r="M1787" s="11"/>
      <c r="N1787" s="11"/>
      <c r="O1787" s="11"/>
      <c r="P1787" s="11"/>
      <c r="Q1787" s="11"/>
      <c r="R1787" s="11"/>
      <c r="S1787" s="11"/>
      <c r="T1787" s="11"/>
      <c r="U1787" s="11"/>
      <c r="V1787" s="11"/>
      <c r="W1787" s="11"/>
      <c r="X1787" s="11"/>
      <c r="Y1787" s="11"/>
      <c r="Z1787" s="11"/>
      <c r="AA1787" s="11"/>
      <c r="AB1787" s="11"/>
      <c r="AC1787" s="11"/>
      <c r="AD1787" s="11"/>
      <c r="AE1787" s="11"/>
      <c r="AF1787" s="11"/>
      <c r="AG1787" s="11"/>
      <c r="AH1787" s="11"/>
    </row>
    <row r="1788" spans="1:34" x14ac:dyDescent="0.25">
      <c r="A1788" s="11"/>
      <c r="B1788" s="11"/>
      <c r="C1788" s="11"/>
      <c r="D1788" s="11"/>
      <c r="E1788" s="11"/>
      <c r="H1788" s="11"/>
      <c r="I1788" s="202"/>
      <c r="J1788" s="11"/>
      <c r="K1788" s="11"/>
      <c r="L1788" s="11"/>
      <c r="M1788" s="11"/>
      <c r="N1788" s="11"/>
      <c r="O1788" s="11"/>
      <c r="P1788" s="11"/>
      <c r="Q1788" s="11"/>
      <c r="R1788" s="11"/>
      <c r="S1788" s="11"/>
      <c r="T1788" s="11"/>
      <c r="U1788" s="11"/>
      <c r="V1788" s="11"/>
      <c r="W1788" s="11"/>
      <c r="X1788" s="11"/>
      <c r="Y1788" s="11"/>
      <c r="Z1788" s="11"/>
      <c r="AA1788" s="11"/>
      <c r="AB1788" s="11"/>
      <c r="AC1788" s="11"/>
      <c r="AD1788" s="11"/>
      <c r="AE1788" s="11"/>
      <c r="AF1788" s="11"/>
      <c r="AG1788" s="11"/>
      <c r="AH1788" s="11"/>
    </row>
    <row r="1789" spans="1:34" x14ac:dyDescent="0.25">
      <c r="A1789" s="11"/>
      <c r="B1789" s="11"/>
      <c r="C1789" s="11"/>
      <c r="D1789" s="11"/>
      <c r="E1789" s="11"/>
      <c r="H1789" s="11"/>
      <c r="I1789" s="202"/>
      <c r="J1789" s="11"/>
      <c r="K1789" s="11"/>
      <c r="L1789" s="11"/>
      <c r="M1789" s="11"/>
      <c r="N1789" s="11"/>
      <c r="O1789" s="11"/>
      <c r="P1789" s="11"/>
      <c r="Q1789" s="11"/>
      <c r="R1789" s="11"/>
      <c r="S1789" s="11"/>
      <c r="T1789" s="11"/>
      <c r="U1789" s="11"/>
      <c r="V1789" s="11"/>
      <c r="W1789" s="11"/>
      <c r="X1789" s="11"/>
      <c r="Y1789" s="11"/>
      <c r="Z1789" s="11"/>
      <c r="AA1789" s="11"/>
      <c r="AB1789" s="11"/>
      <c r="AC1789" s="11"/>
      <c r="AD1789" s="11"/>
      <c r="AE1789" s="11"/>
      <c r="AF1789" s="11"/>
      <c r="AG1789" s="11"/>
      <c r="AH1789" s="11"/>
    </row>
    <row r="1790" spans="1:34" x14ac:dyDescent="0.25">
      <c r="A1790" s="11"/>
      <c r="B1790" s="11"/>
      <c r="C1790" s="11"/>
      <c r="D1790" s="11"/>
      <c r="E1790" s="11"/>
      <c r="H1790" s="11"/>
      <c r="I1790" s="202"/>
      <c r="J1790" s="11"/>
      <c r="K1790" s="11"/>
      <c r="L1790" s="11"/>
      <c r="M1790" s="11"/>
      <c r="N1790" s="11"/>
      <c r="O1790" s="11"/>
      <c r="P1790" s="11"/>
      <c r="Q1790" s="11"/>
      <c r="R1790" s="11"/>
      <c r="S1790" s="11"/>
      <c r="T1790" s="11"/>
      <c r="U1790" s="11"/>
      <c r="V1790" s="11"/>
      <c r="W1790" s="11"/>
      <c r="X1790" s="11"/>
      <c r="Y1790" s="11"/>
      <c r="Z1790" s="11"/>
      <c r="AA1790" s="11"/>
      <c r="AB1790" s="11"/>
      <c r="AC1790" s="11"/>
      <c r="AD1790" s="11"/>
      <c r="AE1790" s="11"/>
      <c r="AF1790" s="11"/>
      <c r="AG1790" s="11"/>
      <c r="AH1790" s="11"/>
    </row>
    <row r="1791" spans="1:34" x14ac:dyDescent="0.25">
      <c r="A1791" s="11"/>
      <c r="B1791" s="11"/>
      <c r="C1791" s="11"/>
      <c r="D1791" s="11"/>
      <c r="E1791" s="11"/>
      <c r="H1791" s="11"/>
      <c r="I1791" s="202"/>
      <c r="J1791" s="11"/>
      <c r="K1791" s="11"/>
      <c r="L1791" s="11"/>
      <c r="M1791" s="11"/>
      <c r="N1791" s="11"/>
      <c r="O1791" s="11"/>
      <c r="P1791" s="11"/>
      <c r="Q1791" s="11"/>
      <c r="R1791" s="11"/>
      <c r="S1791" s="11"/>
      <c r="T1791" s="11"/>
      <c r="U1791" s="11"/>
      <c r="V1791" s="11"/>
      <c r="W1791" s="11"/>
      <c r="X1791" s="11"/>
      <c r="Y1791" s="11"/>
      <c r="Z1791" s="11"/>
      <c r="AA1791" s="11"/>
      <c r="AB1791" s="11"/>
      <c r="AC1791" s="11"/>
      <c r="AD1791" s="11"/>
      <c r="AE1791" s="11"/>
      <c r="AF1791" s="11"/>
      <c r="AG1791" s="11"/>
      <c r="AH1791" s="11"/>
    </row>
    <row r="1792" spans="1:34" x14ac:dyDescent="0.25">
      <c r="A1792" s="11"/>
      <c r="B1792" s="11"/>
      <c r="C1792" s="11"/>
      <c r="D1792" s="11"/>
      <c r="E1792" s="11"/>
      <c r="H1792" s="11"/>
      <c r="I1792" s="202"/>
      <c r="J1792" s="11"/>
      <c r="K1792" s="11"/>
      <c r="L1792" s="11"/>
      <c r="M1792" s="11"/>
      <c r="N1792" s="11"/>
      <c r="O1792" s="11"/>
      <c r="P1792" s="11"/>
      <c r="Q1792" s="11"/>
      <c r="R1792" s="11"/>
      <c r="S1792" s="11"/>
      <c r="T1792" s="11"/>
      <c r="U1792" s="11"/>
      <c r="V1792" s="11"/>
      <c r="W1792" s="11"/>
      <c r="X1792" s="11"/>
      <c r="Y1792" s="11"/>
      <c r="Z1792" s="11"/>
      <c r="AA1792" s="11"/>
      <c r="AB1792" s="11"/>
      <c r="AC1792" s="11"/>
      <c r="AD1792" s="11"/>
      <c r="AE1792" s="11"/>
      <c r="AF1792" s="11"/>
      <c r="AG1792" s="11"/>
      <c r="AH1792" s="11"/>
    </row>
    <row r="1793" spans="1:34" x14ac:dyDescent="0.25">
      <c r="A1793" s="11"/>
      <c r="B1793" s="11"/>
      <c r="C1793" s="11"/>
      <c r="D1793" s="11"/>
      <c r="E1793" s="11"/>
      <c r="H1793" s="11"/>
      <c r="I1793" s="202"/>
      <c r="J1793" s="11"/>
      <c r="K1793" s="11"/>
      <c r="L1793" s="11"/>
      <c r="M1793" s="11"/>
      <c r="N1793" s="11"/>
      <c r="O1793" s="11"/>
      <c r="P1793" s="11"/>
      <c r="Q1793" s="11"/>
      <c r="R1793" s="11"/>
      <c r="S1793" s="11"/>
      <c r="T1793" s="11"/>
      <c r="U1793" s="11"/>
      <c r="V1793" s="11"/>
      <c r="W1793" s="11"/>
      <c r="X1793" s="11"/>
      <c r="Y1793" s="11"/>
      <c r="Z1793" s="11"/>
      <c r="AA1793" s="11"/>
      <c r="AB1793" s="11"/>
      <c r="AC1793" s="11"/>
      <c r="AD1793" s="11"/>
      <c r="AE1793" s="11"/>
      <c r="AF1793" s="11"/>
      <c r="AG1793" s="11"/>
      <c r="AH1793" s="11"/>
    </row>
    <row r="1794" spans="1:34" x14ac:dyDescent="0.25">
      <c r="A1794" s="11"/>
      <c r="B1794" s="11"/>
      <c r="C1794" s="11"/>
      <c r="D1794" s="11"/>
      <c r="E1794" s="11"/>
      <c r="H1794" s="11"/>
      <c r="I1794" s="202"/>
      <c r="J1794" s="11"/>
      <c r="K1794" s="11"/>
      <c r="L1794" s="11"/>
      <c r="M1794" s="11"/>
      <c r="N1794" s="11"/>
      <c r="O1794" s="11"/>
      <c r="P1794" s="11"/>
      <c r="Q1794" s="11"/>
      <c r="R1794" s="11"/>
      <c r="S1794" s="11"/>
      <c r="T1794" s="11"/>
      <c r="U1794" s="11"/>
      <c r="V1794" s="11"/>
      <c r="W1794" s="11"/>
      <c r="X1794" s="11"/>
      <c r="Y1794" s="11"/>
      <c r="Z1794" s="11"/>
      <c r="AA1794" s="11"/>
      <c r="AB1794" s="11"/>
      <c r="AC1794" s="11"/>
      <c r="AD1794" s="11"/>
      <c r="AE1794" s="11"/>
      <c r="AF1794" s="11"/>
      <c r="AG1794" s="11"/>
      <c r="AH1794" s="11"/>
    </row>
    <row r="1795" spans="1:34" x14ac:dyDescent="0.25">
      <c r="A1795" s="11"/>
      <c r="B1795" s="11"/>
      <c r="C1795" s="11"/>
      <c r="D1795" s="11"/>
      <c r="E1795" s="11"/>
      <c r="H1795" s="11"/>
      <c r="I1795" s="202"/>
      <c r="J1795" s="11"/>
      <c r="K1795" s="11"/>
      <c r="L1795" s="11"/>
      <c r="M1795" s="11"/>
      <c r="N1795" s="11"/>
      <c r="O1795" s="11"/>
      <c r="P1795" s="11"/>
      <c r="Q1795" s="11"/>
      <c r="R1795" s="11"/>
      <c r="S1795" s="11"/>
      <c r="T1795" s="11"/>
      <c r="U1795" s="11"/>
      <c r="V1795" s="11"/>
      <c r="W1795" s="11"/>
      <c r="X1795" s="11"/>
      <c r="Y1795" s="11"/>
      <c r="Z1795" s="11"/>
      <c r="AA1795" s="11"/>
      <c r="AB1795" s="11"/>
      <c r="AC1795" s="11"/>
      <c r="AD1795" s="11"/>
      <c r="AE1795" s="11"/>
      <c r="AF1795" s="11"/>
      <c r="AG1795" s="11"/>
      <c r="AH1795" s="11"/>
    </row>
    <row r="1796" spans="1:34" x14ac:dyDescent="0.25">
      <c r="A1796" s="11"/>
      <c r="B1796" s="11"/>
      <c r="C1796" s="11"/>
      <c r="D1796" s="11"/>
      <c r="E1796" s="11"/>
      <c r="H1796" s="11"/>
      <c r="I1796" s="202"/>
      <c r="J1796" s="11"/>
      <c r="K1796" s="11"/>
      <c r="L1796" s="11"/>
      <c r="M1796" s="11"/>
      <c r="N1796" s="11"/>
      <c r="O1796" s="11"/>
      <c r="P1796" s="11"/>
      <c r="Q1796" s="11"/>
      <c r="R1796" s="11"/>
      <c r="S1796" s="11"/>
      <c r="T1796" s="11"/>
      <c r="U1796" s="11"/>
      <c r="V1796" s="11"/>
      <c r="W1796" s="11"/>
      <c r="X1796" s="11"/>
      <c r="Y1796" s="11"/>
      <c r="Z1796" s="11"/>
      <c r="AA1796" s="11"/>
      <c r="AB1796" s="11"/>
      <c r="AC1796" s="11"/>
      <c r="AD1796" s="11"/>
      <c r="AE1796" s="11"/>
      <c r="AF1796" s="11"/>
      <c r="AG1796" s="11"/>
      <c r="AH1796" s="11"/>
    </row>
    <row r="1797" spans="1:34" x14ac:dyDescent="0.25">
      <c r="A1797" s="11"/>
      <c r="B1797" s="11"/>
      <c r="C1797" s="11"/>
      <c r="D1797" s="11"/>
      <c r="E1797" s="11"/>
      <c r="H1797" s="11"/>
      <c r="I1797" s="202"/>
      <c r="J1797" s="11"/>
      <c r="K1797" s="11"/>
      <c r="L1797" s="11"/>
      <c r="M1797" s="11"/>
      <c r="N1797" s="11"/>
      <c r="O1797" s="11"/>
      <c r="P1797" s="11"/>
      <c r="Q1797" s="11"/>
      <c r="R1797" s="11"/>
      <c r="S1797" s="11"/>
      <c r="T1797" s="11"/>
      <c r="U1797" s="11"/>
      <c r="V1797" s="11"/>
      <c r="W1797" s="11"/>
      <c r="X1797" s="11"/>
      <c r="Y1797" s="11"/>
      <c r="Z1797" s="11"/>
      <c r="AA1797" s="11"/>
      <c r="AB1797" s="11"/>
      <c r="AC1797" s="11"/>
      <c r="AD1797" s="11"/>
      <c r="AE1797" s="11"/>
      <c r="AF1797" s="11"/>
      <c r="AG1797" s="11"/>
      <c r="AH1797" s="11"/>
    </row>
    <row r="1798" spans="1:34" x14ac:dyDescent="0.25">
      <c r="A1798" s="11"/>
      <c r="B1798" s="11"/>
      <c r="C1798" s="11"/>
      <c r="D1798" s="11"/>
      <c r="E1798" s="11"/>
      <c r="H1798" s="11"/>
      <c r="I1798" s="202"/>
      <c r="J1798" s="11"/>
      <c r="K1798" s="11"/>
      <c r="L1798" s="11"/>
      <c r="M1798" s="11"/>
      <c r="N1798" s="11"/>
      <c r="O1798" s="11"/>
      <c r="P1798" s="11"/>
      <c r="Q1798" s="11"/>
      <c r="R1798" s="11"/>
      <c r="S1798" s="11"/>
      <c r="T1798" s="11"/>
      <c r="U1798" s="11"/>
      <c r="V1798" s="11"/>
      <c r="W1798" s="11"/>
      <c r="X1798" s="11"/>
      <c r="Y1798" s="11"/>
      <c r="Z1798" s="11"/>
      <c r="AA1798" s="11"/>
      <c r="AB1798" s="11"/>
      <c r="AC1798" s="11"/>
      <c r="AD1798" s="11"/>
      <c r="AE1798" s="11"/>
      <c r="AF1798" s="11"/>
      <c r="AG1798" s="11"/>
      <c r="AH1798" s="11"/>
    </row>
    <row r="1799" spans="1:34" x14ac:dyDescent="0.25">
      <c r="A1799" s="11"/>
      <c r="B1799" s="11"/>
      <c r="C1799" s="11"/>
      <c r="D1799" s="11"/>
      <c r="E1799" s="11"/>
      <c r="H1799" s="11"/>
      <c r="I1799" s="202"/>
      <c r="J1799" s="11"/>
      <c r="K1799" s="11"/>
      <c r="L1799" s="11"/>
      <c r="M1799" s="11"/>
      <c r="N1799" s="11"/>
      <c r="O1799" s="11"/>
      <c r="P1799" s="11"/>
      <c r="Q1799" s="11"/>
      <c r="R1799" s="11"/>
      <c r="S1799" s="11"/>
      <c r="T1799" s="11"/>
      <c r="U1799" s="11"/>
      <c r="V1799" s="11"/>
      <c r="W1799" s="11"/>
      <c r="X1799" s="11"/>
      <c r="Y1799" s="11"/>
      <c r="Z1799" s="11"/>
      <c r="AA1799" s="11"/>
      <c r="AB1799" s="11"/>
      <c r="AC1799" s="11"/>
      <c r="AD1799" s="11"/>
      <c r="AE1799" s="11"/>
      <c r="AF1799" s="11"/>
      <c r="AG1799" s="11"/>
      <c r="AH1799" s="11"/>
    </row>
    <row r="1800" spans="1:34" x14ac:dyDescent="0.25">
      <c r="A1800" s="11"/>
      <c r="B1800" s="11"/>
      <c r="C1800" s="11"/>
      <c r="D1800" s="11"/>
      <c r="E1800" s="11"/>
      <c r="H1800" s="11"/>
      <c r="I1800" s="202"/>
      <c r="J1800" s="11"/>
      <c r="K1800" s="11"/>
      <c r="L1800" s="11"/>
      <c r="M1800" s="11"/>
      <c r="N1800" s="11"/>
      <c r="O1800" s="11"/>
      <c r="P1800" s="11"/>
      <c r="Q1800" s="11"/>
      <c r="R1800" s="11"/>
      <c r="S1800" s="11"/>
      <c r="T1800" s="11"/>
      <c r="U1800" s="11"/>
      <c r="V1800" s="11"/>
      <c r="W1800" s="11"/>
      <c r="X1800" s="11"/>
      <c r="Y1800" s="11"/>
      <c r="Z1800" s="11"/>
      <c r="AA1800" s="11"/>
      <c r="AB1800" s="11"/>
      <c r="AC1800" s="11"/>
      <c r="AD1800" s="11"/>
      <c r="AE1800" s="11"/>
      <c r="AF1800" s="11"/>
      <c r="AG1800" s="11"/>
      <c r="AH1800" s="11"/>
    </row>
    <row r="1801" spans="1:34" x14ac:dyDescent="0.25">
      <c r="A1801" s="11"/>
      <c r="B1801" s="11"/>
      <c r="C1801" s="11"/>
      <c r="D1801" s="11"/>
      <c r="E1801" s="11"/>
      <c r="H1801" s="11"/>
      <c r="I1801" s="202"/>
      <c r="J1801" s="11"/>
      <c r="K1801" s="11"/>
      <c r="L1801" s="11"/>
      <c r="M1801" s="11"/>
      <c r="N1801" s="11"/>
      <c r="O1801" s="11"/>
      <c r="P1801" s="11"/>
      <c r="Q1801" s="11"/>
      <c r="R1801" s="11"/>
      <c r="S1801" s="11"/>
      <c r="T1801" s="11"/>
      <c r="U1801" s="11"/>
      <c r="V1801" s="11"/>
      <c r="W1801" s="11"/>
      <c r="X1801" s="11"/>
      <c r="Y1801" s="11"/>
      <c r="Z1801" s="11"/>
      <c r="AA1801" s="11"/>
      <c r="AB1801" s="11"/>
      <c r="AC1801" s="11"/>
      <c r="AD1801" s="11"/>
      <c r="AE1801" s="11"/>
      <c r="AF1801" s="11"/>
      <c r="AG1801" s="11"/>
      <c r="AH1801" s="11"/>
    </row>
    <row r="1802" spans="1:34" x14ac:dyDescent="0.25">
      <c r="A1802" s="11"/>
      <c r="B1802" s="11"/>
      <c r="C1802" s="11"/>
      <c r="D1802" s="11"/>
      <c r="E1802" s="11"/>
      <c r="H1802" s="11"/>
      <c r="I1802" s="202"/>
      <c r="J1802" s="11"/>
      <c r="K1802" s="11"/>
      <c r="L1802" s="11"/>
      <c r="M1802" s="11"/>
      <c r="N1802" s="11"/>
      <c r="O1802" s="11"/>
      <c r="P1802" s="11"/>
      <c r="Q1802" s="11"/>
      <c r="R1802" s="11"/>
      <c r="S1802" s="11"/>
      <c r="T1802" s="11"/>
      <c r="U1802" s="11"/>
      <c r="V1802" s="11"/>
      <c r="W1802" s="11"/>
      <c r="X1802" s="11"/>
      <c r="Y1802" s="11"/>
      <c r="Z1802" s="11"/>
      <c r="AA1802" s="11"/>
      <c r="AB1802" s="11"/>
      <c r="AC1802" s="11"/>
      <c r="AD1802" s="11"/>
      <c r="AE1802" s="11"/>
      <c r="AF1802" s="11"/>
      <c r="AG1802" s="11"/>
      <c r="AH1802" s="11"/>
    </row>
    <row r="1803" spans="1:34" x14ac:dyDescent="0.25">
      <c r="A1803" s="11"/>
      <c r="B1803" s="11"/>
      <c r="C1803" s="11"/>
      <c r="D1803" s="11"/>
      <c r="E1803" s="11"/>
      <c r="H1803" s="11"/>
      <c r="I1803" s="202"/>
      <c r="J1803" s="11"/>
      <c r="K1803" s="11"/>
      <c r="L1803" s="11"/>
      <c r="M1803" s="11"/>
      <c r="N1803" s="11"/>
      <c r="O1803" s="11"/>
      <c r="P1803" s="11"/>
      <c r="Q1803" s="11"/>
      <c r="R1803" s="11"/>
      <c r="S1803" s="11"/>
      <c r="T1803" s="11"/>
      <c r="U1803" s="11"/>
      <c r="V1803" s="11"/>
      <c r="W1803" s="11"/>
      <c r="X1803" s="11"/>
      <c r="Y1803" s="11"/>
      <c r="Z1803" s="11"/>
      <c r="AA1803" s="11"/>
      <c r="AB1803" s="11"/>
      <c r="AC1803" s="11"/>
      <c r="AD1803" s="11"/>
      <c r="AE1803" s="11"/>
      <c r="AF1803" s="11"/>
      <c r="AG1803" s="11"/>
      <c r="AH1803" s="11"/>
    </row>
    <row r="1804" spans="1:34" x14ac:dyDescent="0.25">
      <c r="A1804" s="11"/>
      <c r="B1804" s="11"/>
      <c r="C1804" s="11"/>
      <c r="D1804" s="11"/>
      <c r="E1804" s="11"/>
      <c r="H1804" s="11"/>
      <c r="I1804" s="202"/>
      <c r="J1804" s="11"/>
      <c r="K1804" s="11"/>
      <c r="L1804" s="11"/>
      <c r="M1804" s="11"/>
      <c r="N1804" s="11"/>
      <c r="O1804" s="11"/>
      <c r="P1804" s="11"/>
      <c r="Q1804" s="11"/>
      <c r="R1804" s="11"/>
      <c r="S1804" s="11"/>
      <c r="T1804" s="11"/>
      <c r="U1804" s="11"/>
      <c r="V1804" s="11"/>
      <c r="W1804" s="11"/>
      <c r="X1804" s="11"/>
      <c r="Y1804" s="11"/>
      <c r="Z1804" s="11"/>
      <c r="AA1804" s="11"/>
      <c r="AB1804" s="11"/>
      <c r="AC1804" s="11"/>
      <c r="AD1804" s="11"/>
      <c r="AE1804" s="11"/>
      <c r="AF1804" s="11"/>
      <c r="AG1804" s="11"/>
      <c r="AH1804" s="11"/>
    </row>
    <row r="1805" spans="1:34" x14ac:dyDescent="0.25">
      <c r="A1805" s="11"/>
      <c r="B1805" s="11"/>
      <c r="C1805" s="11"/>
      <c r="D1805" s="11"/>
      <c r="E1805" s="11"/>
      <c r="H1805" s="11"/>
      <c r="I1805" s="202"/>
      <c r="J1805" s="11"/>
      <c r="K1805" s="11"/>
      <c r="L1805" s="11"/>
      <c r="M1805" s="11"/>
      <c r="N1805" s="11"/>
      <c r="O1805" s="11"/>
      <c r="P1805" s="11"/>
      <c r="Q1805" s="11"/>
      <c r="R1805" s="11"/>
      <c r="S1805" s="11"/>
      <c r="T1805" s="11"/>
      <c r="U1805" s="11"/>
      <c r="V1805" s="11"/>
      <c r="W1805" s="11"/>
      <c r="X1805" s="11"/>
      <c r="Y1805" s="11"/>
      <c r="Z1805" s="11"/>
      <c r="AA1805" s="11"/>
      <c r="AB1805" s="11"/>
      <c r="AC1805" s="11"/>
      <c r="AD1805" s="11"/>
      <c r="AE1805" s="11"/>
      <c r="AF1805" s="11"/>
      <c r="AG1805" s="11"/>
      <c r="AH1805" s="11"/>
    </row>
    <row r="1806" spans="1:34" x14ac:dyDescent="0.25">
      <c r="A1806" s="11"/>
      <c r="B1806" s="11"/>
      <c r="C1806" s="11"/>
      <c r="D1806" s="11"/>
      <c r="E1806" s="11"/>
      <c r="H1806" s="11"/>
      <c r="I1806" s="202"/>
      <c r="J1806" s="11"/>
      <c r="K1806" s="11"/>
      <c r="L1806" s="11"/>
      <c r="M1806" s="11"/>
      <c r="N1806" s="11"/>
      <c r="O1806" s="11"/>
      <c r="P1806" s="11"/>
      <c r="Q1806" s="11"/>
      <c r="R1806" s="11"/>
      <c r="S1806" s="11"/>
      <c r="T1806" s="11"/>
      <c r="U1806" s="11"/>
      <c r="V1806" s="11"/>
      <c r="W1806" s="11"/>
      <c r="X1806" s="11"/>
      <c r="Y1806" s="11"/>
      <c r="Z1806" s="11"/>
      <c r="AA1806" s="11"/>
      <c r="AB1806" s="11"/>
      <c r="AC1806" s="11"/>
      <c r="AD1806" s="11"/>
      <c r="AE1806" s="11"/>
      <c r="AF1806" s="11"/>
      <c r="AG1806" s="11"/>
      <c r="AH1806" s="11"/>
    </row>
    <row r="1807" spans="1:34" x14ac:dyDescent="0.25">
      <c r="A1807" s="11"/>
      <c r="B1807" s="11"/>
      <c r="C1807" s="11"/>
      <c r="D1807" s="11"/>
      <c r="E1807" s="11"/>
      <c r="H1807" s="11"/>
      <c r="I1807" s="202"/>
      <c r="J1807" s="11"/>
      <c r="K1807" s="11"/>
      <c r="L1807" s="11"/>
      <c r="M1807" s="11"/>
      <c r="N1807" s="11"/>
      <c r="O1807" s="11"/>
      <c r="P1807" s="11"/>
      <c r="Q1807" s="11"/>
      <c r="R1807" s="11"/>
      <c r="S1807" s="11"/>
      <c r="T1807" s="11"/>
      <c r="U1807" s="11"/>
      <c r="V1807" s="11"/>
      <c r="W1807" s="11"/>
      <c r="X1807" s="11"/>
      <c r="Y1807" s="11"/>
      <c r="Z1807" s="11"/>
      <c r="AA1807" s="11"/>
      <c r="AB1807" s="11"/>
      <c r="AC1807" s="11"/>
      <c r="AD1807" s="11"/>
      <c r="AE1807" s="11"/>
      <c r="AF1807" s="11"/>
      <c r="AG1807" s="11"/>
      <c r="AH1807" s="11"/>
    </row>
    <row r="1808" spans="1:34" x14ac:dyDescent="0.25">
      <c r="A1808" s="11"/>
      <c r="B1808" s="11"/>
      <c r="C1808" s="11"/>
      <c r="D1808" s="11"/>
      <c r="E1808" s="11"/>
      <c r="H1808" s="11"/>
      <c r="I1808" s="202"/>
      <c r="J1808" s="11"/>
      <c r="K1808" s="11"/>
      <c r="L1808" s="11"/>
      <c r="M1808" s="11"/>
      <c r="N1808" s="11"/>
      <c r="O1808" s="11"/>
      <c r="P1808" s="11"/>
      <c r="Q1808" s="11"/>
      <c r="R1808" s="11"/>
      <c r="S1808" s="11"/>
      <c r="T1808" s="11"/>
      <c r="U1808" s="11"/>
      <c r="V1808" s="11"/>
      <c r="W1808" s="11"/>
      <c r="X1808" s="11"/>
      <c r="Y1808" s="11"/>
      <c r="Z1808" s="11"/>
      <c r="AA1808" s="11"/>
      <c r="AB1808" s="11"/>
      <c r="AC1808" s="11"/>
      <c r="AD1808" s="11"/>
      <c r="AE1808" s="11"/>
      <c r="AF1808" s="11"/>
      <c r="AG1808" s="11"/>
      <c r="AH1808" s="11"/>
    </row>
    <row r="1809" spans="1:34" x14ac:dyDescent="0.25">
      <c r="A1809" s="11"/>
      <c r="B1809" s="11"/>
      <c r="C1809" s="11"/>
      <c r="D1809" s="11"/>
      <c r="E1809" s="11"/>
      <c r="H1809" s="11"/>
      <c r="I1809" s="202"/>
      <c r="J1809" s="11"/>
      <c r="K1809" s="11"/>
      <c r="L1809" s="11"/>
      <c r="M1809" s="11"/>
      <c r="N1809" s="11"/>
      <c r="O1809" s="11"/>
      <c r="P1809" s="11"/>
      <c r="Q1809" s="11"/>
      <c r="R1809" s="11"/>
      <c r="S1809" s="11"/>
      <c r="T1809" s="11"/>
      <c r="U1809" s="11"/>
      <c r="V1809" s="11"/>
      <c r="W1809" s="11"/>
      <c r="X1809" s="11"/>
      <c r="Y1809" s="11"/>
      <c r="Z1809" s="11"/>
      <c r="AA1809" s="11"/>
      <c r="AB1809" s="11"/>
      <c r="AC1809" s="11"/>
      <c r="AD1809" s="11"/>
      <c r="AE1809" s="11"/>
      <c r="AF1809" s="11"/>
      <c r="AG1809" s="11"/>
      <c r="AH1809" s="11"/>
    </row>
    <row r="1810" spans="1:34" x14ac:dyDescent="0.25">
      <c r="A1810" s="11"/>
      <c r="B1810" s="11"/>
      <c r="C1810" s="11"/>
      <c r="D1810" s="11"/>
      <c r="E1810" s="11"/>
      <c r="H1810" s="11"/>
      <c r="I1810" s="202"/>
      <c r="J1810" s="11"/>
      <c r="K1810" s="11"/>
      <c r="L1810" s="11"/>
      <c r="M1810" s="11"/>
      <c r="N1810" s="11"/>
      <c r="O1810" s="11"/>
      <c r="P1810" s="11"/>
      <c r="Q1810" s="11"/>
      <c r="R1810" s="11"/>
      <c r="S1810" s="11"/>
      <c r="T1810" s="11"/>
      <c r="U1810" s="11"/>
      <c r="V1810" s="11"/>
      <c r="W1810" s="11"/>
      <c r="X1810" s="11"/>
      <c r="Y1810" s="11"/>
      <c r="Z1810" s="11"/>
      <c r="AA1810" s="11"/>
      <c r="AB1810" s="11"/>
      <c r="AC1810" s="11"/>
      <c r="AD1810" s="11"/>
      <c r="AE1810" s="11"/>
      <c r="AF1810" s="11"/>
      <c r="AG1810" s="11"/>
      <c r="AH1810" s="11"/>
    </row>
    <row r="1811" spans="1:34" x14ac:dyDescent="0.25">
      <c r="A1811" s="11"/>
      <c r="B1811" s="11"/>
      <c r="C1811" s="11"/>
      <c r="D1811" s="11"/>
      <c r="E1811" s="11"/>
      <c r="H1811" s="11"/>
      <c r="I1811" s="202"/>
      <c r="J1811" s="11"/>
      <c r="K1811" s="11"/>
      <c r="L1811" s="11"/>
      <c r="M1811" s="11"/>
      <c r="N1811" s="11"/>
      <c r="O1811" s="11"/>
      <c r="P1811" s="11"/>
      <c r="Q1811" s="11"/>
      <c r="R1811" s="11"/>
      <c r="S1811" s="11"/>
      <c r="T1811" s="11"/>
      <c r="U1811" s="11"/>
      <c r="V1811" s="11"/>
      <c r="W1811" s="11"/>
      <c r="X1811" s="11"/>
      <c r="Y1811" s="11"/>
      <c r="Z1811" s="11"/>
      <c r="AA1811" s="11"/>
      <c r="AB1811" s="11"/>
      <c r="AC1811" s="11"/>
      <c r="AD1811" s="11"/>
      <c r="AE1811" s="11"/>
      <c r="AF1811" s="11"/>
      <c r="AG1811" s="11"/>
      <c r="AH1811" s="11"/>
    </row>
    <row r="1812" spans="1:34" x14ac:dyDescent="0.25">
      <c r="A1812" s="11"/>
      <c r="B1812" s="11"/>
      <c r="C1812" s="11"/>
      <c r="D1812" s="11"/>
      <c r="E1812" s="11"/>
      <c r="H1812" s="11"/>
      <c r="I1812" s="202"/>
      <c r="J1812" s="11"/>
      <c r="K1812" s="11"/>
      <c r="L1812" s="11"/>
      <c r="M1812" s="11"/>
      <c r="N1812" s="11"/>
      <c r="O1812" s="11"/>
      <c r="P1812" s="11"/>
      <c r="Q1812" s="11"/>
      <c r="R1812" s="11"/>
      <c r="S1812" s="11"/>
      <c r="T1812" s="11"/>
      <c r="U1812" s="11"/>
      <c r="V1812" s="11"/>
      <c r="W1812" s="11"/>
      <c r="X1812" s="11"/>
      <c r="Y1812" s="11"/>
      <c r="Z1812" s="11"/>
      <c r="AA1812" s="11"/>
      <c r="AB1812" s="11"/>
      <c r="AC1812" s="11"/>
      <c r="AD1812" s="11"/>
      <c r="AE1812" s="11"/>
      <c r="AF1812" s="11"/>
      <c r="AG1812" s="11"/>
      <c r="AH1812" s="11"/>
    </row>
    <row r="1813" spans="1:34" x14ac:dyDescent="0.25">
      <c r="A1813" s="11"/>
      <c r="B1813" s="11"/>
      <c r="C1813" s="11"/>
      <c r="D1813" s="11"/>
      <c r="E1813" s="11"/>
      <c r="H1813" s="11"/>
      <c r="I1813" s="202"/>
      <c r="J1813" s="11"/>
      <c r="K1813" s="11"/>
      <c r="L1813" s="11"/>
      <c r="M1813" s="11"/>
      <c r="N1813" s="11"/>
      <c r="O1813" s="11"/>
      <c r="P1813" s="11"/>
      <c r="Q1813" s="11"/>
      <c r="R1813" s="11"/>
      <c r="S1813" s="11"/>
      <c r="T1813" s="11"/>
      <c r="U1813" s="11"/>
      <c r="V1813" s="11"/>
      <c r="W1813" s="11"/>
      <c r="X1813" s="11"/>
      <c r="Y1813" s="11"/>
      <c r="Z1813" s="11"/>
      <c r="AA1813" s="11"/>
      <c r="AB1813" s="11"/>
      <c r="AC1813" s="11"/>
      <c r="AD1813" s="11"/>
      <c r="AE1813" s="11"/>
      <c r="AF1813" s="11"/>
      <c r="AG1813" s="11"/>
      <c r="AH1813" s="11"/>
    </row>
    <row r="1814" spans="1:34" x14ac:dyDescent="0.25">
      <c r="A1814" s="11"/>
      <c r="B1814" s="11"/>
      <c r="C1814" s="11"/>
      <c r="D1814" s="11"/>
      <c r="E1814" s="11"/>
      <c r="H1814" s="11"/>
      <c r="I1814" s="202"/>
      <c r="J1814" s="11"/>
      <c r="K1814" s="11"/>
      <c r="L1814" s="11"/>
      <c r="M1814" s="11"/>
      <c r="N1814" s="11"/>
      <c r="O1814" s="11"/>
      <c r="P1814" s="11"/>
      <c r="Q1814" s="11"/>
      <c r="R1814" s="11"/>
      <c r="S1814" s="11"/>
      <c r="T1814" s="11"/>
      <c r="U1814" s="11"/>
      <c r="V1814" s="11"/>
      <c r="W1814" s="11"/>
      <c r="X1814" s="11"/>
      <c r="Y1814" s="11"/>
      <c r="Z1814" s="11"/>
      <c r="AA1814" s="11"/>
      <c r="AB1814" s="11"/>
      <c r="AC1814" s="11"/>
      <c r="AD1814" s="11"/>
      <c r="AE1814" s="11"/>
      <c r="AF1814" s="11"/>
      <c r="AG1814" s="11"/>
      <c r="AH1814" s="11"/>
    </row>
    <row r="1815" spans="1:34" x14ac:dyDescent="0.25">
      <c r="A1815" s="11"/>
      <c r="B1815" s="11"/>
      <c r="C1815" s="11"/>
      <c r="D1815" s="11"/>
      <c r="E1815" s="11"/>
      <c r="H1815" s="11"/>
      <c r="I1815" s="202"/>
      <c r="J1815" s="11"/>
      <c r="K1815" s="11"/>
      <c r="L1815" s="11"/>
      <c r="M1815" s="11"/>
      <c r="N1815" s="11"/>
      <c r="O1815" s="11"/>
      <c r="P1815" s="11"/>
      <c r="Q1815" s="11"/>
      <c r="R1815" s="11"/>
      <c r="S1815" s="11"/>
      <c r="T1815" s="11"/>
      <c r="U1815" s="11"/>
      <c r="V1815" s="11"/>
      <c r="W1815" s="11"/>
      <c r="X1815" s="11"/>
      <c r="Y1815" s="11"/>
      <c r="Z1815" s="11"/>
      <c r="AA1815" s="11"/>
      <c r="AB1815" s="11"/>
      <c r="AC1815" s="11"/>
      <c r="AD1815" s="11"/>
      <c r="AE1815" s="11"/>
      <c r="AF1815" s="11"/>
      <c r="AG1815" s="11"/>
      <c r="AH1815" s="11"/>
    </row>
    <row r="1816" spans="1:34" x14ac:dyDescent="0.25">
      <c r="A1816" s="11"/>
      <c r="B1816" s="11"/>
      <c r="C1816" s="11"/>
      <c r="D1816" s="11"/>
      <c r="E1816" s="11"/>
      <c r="H1816" s="11"/>
      <c r="I1816" s="202"/>
      <c r="J1816" s="11"/>
      <c r="K1816" s="11"/>
      <c r="L1816" s="11"/>
      <c r="M1816" s="11"/>
      <c r="N1816" s="11"/>
      <c r="O1816" s="11"/>
      <c r="P1816" s="11"/>
      <c r="Q1816" s="11"/>
      <c r="R1816" s="11"/>
      <c r="S1816" s="11"/>
      <c r="T1816" s="11"/>
      <c r="U1816" s="11"/>
      <c r="V1816" s="11"/>
      <c r="W1816" s="11"/>
      <c r="X1816" s="11"/>
      <c r="Y1816" s="11"/>
      <c r="Z1816" s="11"/>
      <c r="AA1816" s="11"/>
      <c r="AB1816" s="11"/>
      <c r="AC1816" s="11"/>
      <c r="AD1816" s="11"/>
      <c r="AE1816" s="11"/>
      <c r="AF1816" s="11"/>
      <c r="AG1816" s="11"/>
      <c r="AH1816" s="11"/>
    </row>
    <row r="1817" spans="1:34" x14ac:dyDescent="0.25">
      <c r="A1817" s="11"/>
      <c r="B1817" s="11"/>
      <c r="C1817" s="11"/>
      <c r="D1817" s="11"/>
      <c r="E1817" s="11"/>
      <c r="H1817" s="11"/>
      <c r="I1817" s="202"/>
      <c r="J1817" s="11"/>
      <c r="K1817" s="11"/>
      <c r="L1817" s="11"/>
      <c r="M1817" s="11"/>
      <c r="N1817" s="11"/>
      <c r="O1817" s="11"/>
      <c r="P1817" s="11"/>
      <c r="Q1817" s="11"/>
      <c r="R1817" s="11"/>
      <c r="S1817" s="11"/>
      <c r="T1817" s="11"/>
      <c r="U1817" s="11"/>
      <c r="V1817" s="11"/>
      <c r="W1817" s="11"/>
      <c r="X1817" s="11"/>
      <c r="Y1817" s="11"/>
      <c r="Z1817" s="11"/>
      <c r="AA1817" s="11"/>
      <c r="AB1817" s="11"/>
      <c r="AC1817" s="11"/>
      <c r="AD1817" s="11"/>
      <c r="AE1817" s="11"/>
      <c r="AF1817" s="11"/>
      <c r="AG1817" s="11"/>
      <c r="AH1817" s="11"/>
    </row>
    <row r="1818" spans="1:34" x14ac:dyDescent="0.25">
      <c r="A1818" s="11"/>
      <c r="B1818" s="11"/>
      <c r="C1818" s="11"/>
      <c r="D1818" s="11"/>
      <c r="E1818" s="11"/>
      <c r="H1818" s="11"/>
      <c r="I1818" s="202"/>
      <c r="J1818" s="11"/>
      <c r="K1818" s="11"/>
      <c r="L1818" s="11"/>
      <c r="M1818" s="11"/>
      <c r="N1818" s="11"/>
      <c r="O1818" s="11"/>
      <c r="P1818" s="11"/>
      <c r="Q1818" s="11"/>
      <c r="R1818" s="11"/>
      <c r="S1818" s="11"/>
      <c r="T1818" s="11"/>
      <c r="U1818" s="11"/>
      <c r="V1818" s="11"/>
      <c r="W1818" s="11"/>
      <c r="X1818" s="11"/>
      <c r="Y1818" s="11"/>
      <c r="Z1818" s="11"/>
      <c r="AA1818" s="11"/>
      <c r="AB1818" s="11"/>
      <c r="AC1818" s="11"/>
      <c r="AD1818" s="11"/>
      <c r="AE1818" s="11"/>
      <c r="AF1818" s="11"/>
      <c r="AG1818" s="11"/>
      <c r="AH1818" s="11"/>
    </row>
    <row r="1819" spans="1:34" x14ac:dyDescent="0.25">
      <c r="A1819" s="11"/>
      <c r="B1819" s="11"/>
      <c r="C1819" s="11"/>
      <c r="D1819" s="11"/>
      <c r="E1819" s="11"/>
      <c r="H1819" s="11"/>
      <c r="I1819" s="202"/>
      <c r="J1819" s="11"/>
      <c r="K1819" s="11"/>
      <c r="L1819" s="11"/>
      <c r="M1819" s="11"/>
      <c r="N1819" s="11"/>
      <c r="O1819" s="11"/>
      <c r="P1819" s="11"/>
      <c r="Q1819" s="11"/>
      <c r="R1819" s="11"/>
      <c r="S1819" s="11"/>
      <c r="T1819" s="11"/>
      <c r="U1819" s="11"/>
      <c r="V1819" s="11"/>
      <c r="W1819" s="11"/>
      <c r="X1819" s="11"/>
      <c r="Y1819" s="11"/>
      <c r="Z1819" s="11"/>
      <c r="AA1819" s="11"/>
      <c r="AB1819" s="11"/>
      <c r="AC1819" s="11"/>
      <c r="AD1819" s="11"/>
      <c r="AE1819" s="11"/>
      <c r="AF1819" s="11"/>
      <c r="AG1819" s="11"/>
      <c r="AH1819" s="11"/>
    </row>
    <row r="1820" spans="1:34" x14ac:dyDescent="0.25">
      <c r="A1820" s="11"/>
      <c r="B1820" s="11"/>
      <c r="C1820" s="11"/>
      <c r="D1820" s="11"/>
      <c r="E1820" s="11"/>
      <c r="H1820" s="11"/>
      <c r="I1820" s="202"/>
      <c r="J1820" s="11"/>
      <c r="K1820" s="11"/>
      <c r="L1820" s="11"/>
      <c r="M1820" s="11"/>
      <c r="N1820" s="11"/>
      <c r="O1820" s="11"/>
      <c r="P1820" s="11"/>
      <c r="Q1820" s="11"/>
      <c r="R1820" s="11"/>
      <c r="S1820" s="11"/>
      <c r="T1820" s="11"/>
      <c r="U1820" s="11"/>
      <c r="V1820" s="11"/>
      <c r="W1820" s="11"/>
      <c r="X1820" s="11"/>
      <c r="Y1820" s="11"/>
      <c r="Z1820" s="11"/>
      <c r="AA1820" s="11"/>
      <c r="AB1820" s="11"/>
      <c r="AC1820" s="11"/>
      <c r="AD1820" s="11"/>
      <c r="AE1820" s="11"/>
      <c r="AF1820" s="11"/>
      <c r="AG1820" s="11"/>
      <c r="AH1820" s="11"/>
    </row>
    <row r="1821" spans="1:34" x14ac:dyDescent="0.25">
      <c r="A1821" s="11"/>
      <c r="B1821" s="11"/>
      <c r="C1821" s="11"/>
      <c r="D1821" s="11"/>
      <c r="E1821" s="11"/>
      <c r="H1821" s="11"/>
      <c r="I1821" s="202"/>
      <c r="J1821" s="11"/>
      <c r="K1821" s="11"/>
      <c r="L1821" s="11"/>
      <c r="M1821" s="11"/>
      <c r="N1821" s="11"/>
      <c r="O1821" s="11"/>
      <c r="P1821" s="11"/>
      <c r="Q1821" s="11"/>
      <c r="R1821" s="11"/>
      <c r="S1821" s="11"/>
      <c r="T1821" s="11"/>
      <c r="U1821" s="11"/>
      <c r="V1821" s="11"/>
      <c r="W1821" s="11"/>
      <c r="X1821" s="11"/>
      <c r="Y1821" s="11"/>
      <c r="Z1821" s="11"/>
      <c r="AA1821" s="11"/>
      <c r="AB1821" s="11"/>
      <c r="AC1821" s="11"/>
      <c r="AD1821" s="11"/>
      <c r="AE1821" s="11"/>
      <c r="AF1821" s="11"/>
      <c r="AG1821" s="11"/>
      <c r="AH1821" s="11"/>
    </row>
    <row r="1822" spans="1:34" x14ac:dyDescent="0.25">
      <c r="A1822" s="11"/>
      <c r="B1822" s="11"/>
      <c r="C1822" s="11"/>
      <c r="D1822" s="11"/>
      <c r="E1822" s="11"/>
      <c r="H1822" s="11"/>
      <c r="I1822" s="202"/>
      <c r="J1822" s="11"/>
      <c r="K1822" s="11"/>
      <c r="L1822" s="11"/>
      <c r="M1822" s="11"/>
      <c r="N1822" s="11"/>
      <c r="O1822" s="11"/>
      <c r="P1822" s="11"/>
      <c r="Q1822" s="11"/>
      <c r="R1822" s="11"/>
      <c r="S1822" s="11"/>
      <c r="T1822" s="11"/>
      <c r="U1822" s="11"/>
      <c r="V1822" s="11"/>
      <c r="W1822" s="11"/>
      <c r="X1822" s="11"/>
      <c r="Y1822" s="11"/>
      <c r="Z1822" s="11"/>
      <c r="AA1822" s="11"/>
      <c r="AB1822" s="11"/>
      <c r="AC1822" s="11"/>
      <c r="AD1822" s="11"/>
      <c r="AE1822" s="11"/>
      <c r="AF1822" s="11"/>
      <c r="AG1822" s="11"/>
      <c r="AH1822" s="11"/>
    </row>
    <row r="1823" spans="1:34" x14ac:dyDescent="0.25">
      <c r="A1823" s="11"/>
      <c r="B1823" s="11"/>
      <c r="C1823" s="11"/>
      <c r="D1823" s="11"/>
      <c r="E1823" s="11"/>
      <c r="H1823" s="11"/>
      <c r="I1823" s="202"/>
      <c r="J1823" s="11"/>
      <c r="K1823" s="11"/>
      <c r="L1823" s="11"/>
      <c r="M1823" s="11"/>
      <c r="N1823" s="11"/>
      <c r="O1823" s="11"/>
      <c r="P1823" s="11"/>
      <c r="Q1823" s="11"/>
      <c r="R1823" s="11"/>
      <c r="S1823" s="11"/>
      <c r="T1823" s="11"/>
      <c r="U1823" s="11"/>
      <c r="V1823" s="11"/>
      <c r="W1823" s="11"/>
      <c r="X1823" s="11"/>
      <c r="Y1823" s="11"/>
      <c r="Z1823" s="11"/>
      <c r="AA1823" s="11"/>
      <c r="AB1823" s="11"/>
      <c r="AC1823" s="11"/>
      <c r="AD1823" s="11"/>
      <c r="AE1823" s="11"/>
      <c r="AF1823" s="11"/>
      <c r="AG1823" s="11"/>
      <c r="AH1823" s="11"/>
    </row>
    <row r="1824" spans="1:34" x14ac:dyDescent="0.25">
      <c r="A1824" s="11"/>
      <c r="B1824" s="11"/>
      <c r="C1824" s="11"/>
      <c r="D1824" s="11"/>
      <c r="E1824" s="11"/>
      <c r="H1824" s="11"/>
      <c r="I1824" s="202"/>
      <c r="J1824" s="11"/>
      <c r="K1824" s="11"/>
      <c r="L1824" s="11"/>
      <c r="M1824" s="11"/>
      <c r="N1824" s="11"/>
      <c r="O1824" s="11"/>
      <c r="P1824" s="11"/>
      <c r="Q1824" s="11"/>
      <c r="R1824" s="11"/>
      <c r="S1824" s="11"/>
      <c r="T1824" s="11"/>
      <c r="U1824" s="11"/>
      <c r="V1824" s="11"/>
      <c r="W1824" s="11"/>
      <c r="X1824" s="11"/>
      <c r="Y1824" s="11"/>
      <c r="Z1824" s="11"/>
      <c r="AA1824" s="11"/>
      <c r="AB1824" s="11"/>
      <c r="AC1824" s="11"/>
      <c r="AD1824" s="11"/>
      <c r="AE1824" s="11"/>
      <c r="AF1824" s="11"/>
      <c r="AG1824" s="11"/>
      <c r="AH1824" s="11"/>
    </row>
    <row r="1825" spans="1:34" x14ac:dyDescent="0.25">
      <c r="A1825" s="11"/>
      <c r="B1825" s="11"/>
      <c r="C1825" s="11"/>
      <c r="D1825" s="11"/>
      <c r="E1825" s="11"/>
      <c r="H1825" s="11"/>
      <c r="I1825" s="202"/>
      <c r="J1825" s="11"/>
      <c r="K1825" s="11"/>
      <c r="L1825" s="11"/>
      <c r="M1825" s="11"/>
      <c r="N1825" s="11"/>
      <c r="O1825" s="11"/>
      <c r="P1825" s="11"/>
      <c r="Q1825" s="11"/>
      <c r="R1825" s="11"/>
      <c r="S1825" s="11"/>
      <c r="T1825" s="11"/>
      <c r="U1825" s="11"/>
      <c r="V1825" s="11"/>
      <c r="W1825" s="11"/>
      <c r="X1825" s="11"/>
      <c r="Y1825" s="11"/>
      <c r="Z1825" s="11"/>
      <c r="AA1825" s="11"/>
      <c r="AB1825" s="11"/>
      <c r="AC1825" s="11"/>
      <c r="AD1825" s="11"/>
      <c r="AE1825" s="11"/>
      <c r="AF1825" s="11"/>
      <c r="AG1825" s="11"/>
      <c r="AH1825" s="11"/>
    </row>
    <row r="1826" spans="1:34" x14ac:dyDescent="0.25">
      <c r="A1826" s="11"/>
      <c r="B1826" s="11"/>
      <c r="C1826" s="11"/>
      <c r="D1826" s="11"/>
      <c r="E1826" s="11"/>
      <c r="H1826" s="11"/>
      <c r="I1826" s="202"/>
      <c r="J1826" s="11"/>
      <c r="K1826" s="11"/>
      <c r="L1826" s="11"/>
      <c r="M1826" s="11"/>
      <c r="N1826" s="11"/>
      <c r="O1826" s="11"/>
      <c r="P1826" s="11"/>
      <c r="Q1826" s="11"/>
      <c r="R1826" s="11"/>
      <c r="S1826" s="11"/>
      <c r="T1826" s="11"/>
      <c r="U1826" s="11"/>
      <c r="V1826" s="11"/>
      <c r="W1826" s="11"/>
      <c r="X1826" s="11"/>
      <c r="Y1826" s="11"/>
      <c r="Z1826" s="11"/>
      <c r="AA1826" s="11"/>
      <c r="AB1826" s="11"/>
      <c r="AC1826" s="11"/>
      <c r="AD1826" s="11"/>
      <c r="AE1826" s="11"/>
      <c r="AF1826" s="11"/>
      <c r="AG1826" s="11"/>
      <c r="AH1826" s="11"/>
    </row>
    <row r="1827" spans="1:34" x14ac:dyDescent="0.25">
      <c r="A1827" s="11"/>
      <c r="B1827" s="11"/>
      <c r="C1827" s="11"/>
      <c r="D1827" s="11"/>
      <c r="E1827" s="11"/>
      <c r="H1827" s="11"/>
      <c r="I1827" s="202"/>
      <c r="J1827" s="11"/>
      <c r="K1827" s="11"/>
      <c r="L1827" s="11"/>
      <c r="M1827" s="11"/>
      <c r="N1827" s="11"/>
      <c r="O1827" s="11"/>
      <c r="P1827" s="11"/>
      <c r="Q1827" s="11"/>
      <c r="R1827" s="11"/>
      <c r="S1827" s="11"/>
      <c r="T1827" s="11"/>
      <c r="U1827" s="11"/>
      <c r="V1827" s="11"/>
      <c r="W1827" s="11"/>
      <c r="X1827" s="11"/>
      <c r="Y1827" s="11"/>
      <c r="Z1827" s="11"/>
      <c r="AA1827" s="11"/>
      <c r="AB1827" s="11"/>
      <c r="AC1827" s="11"/>
      <c r="AD1827" s="11"/>
      <c r="AE1827" s="11"/>
      <c r="AF1827" s="11"/>
      <c r="AG1827" s="11"/>
      <c r="AH1827" s="11"/>
    </row>
    <row r="1828" spans="1:34" x14ac:dyDescent="0.25">
      <c r="A1828" s="11"/>
      <c r="B1828" s="11"/>
      <c r="C1828" s="11"/>
      <c r="D1828" s="11"/>
      <c r="E1828" s="11"/>
      <c r="H1828" s="11"/>
      <c r="I1828" s="202"/>
      <c r="J1828" s="11"/>
      <c r="K1828" s="11"/>
      <c r="L1828" s="11"/>
      <c r="M1828" s="11"/>
      <c r="N1828" s="11"/>
      <c r="O1828" s="11"/>
      <c r="P1828" s="11"/>
      <c r="Q1828" s="11"/>
      <c r="R1828" s="11"/>
      <c r="S1828" s="11"/>
      <c r="T1828" s="11"/>
      <c r="U1828" s="11"/>
      <c r="V1828" s="11"/>
      <c r="W1828" s="11"/>
      <c r="X1828" s="11"/>
      <c r="Y1828" s="11"/>
      <c r="Z1828" s="11"/>
      <c r="AA1828" s="11"/>
      <c r="AB1828" s="11"/>
      <c r="AC1828" s="11"/>
      <c r="AD1828" s="11"/>
      <c r="AE1828" s="11"/>
      <c r="AF1828" s="11"/>
      <c r="AG1828" s="11"/>
      <c r="AH1828" s="11"/>
    </row>
    <row r="1829" spans="1:34" x14ac:dyDescent="0.25">
      <c r="A1829" s="11"/>
      <c r="B1829" s="11"/>
      <c r="C1829" s="11"/>
      <c r="D1829" s="11"/>
      <c r="E1829" s="11"/>
      <c r="H1829" s="11"/>
      <c r="I1829" s="202"/>
      <c r="J1829" s="11"/>
      <c r="K1829" s="11"/>
      <c r="L1829" s="11"/>
      <c r="M1829" s="11"/>
      <c r="N1829" s="11"/>
      <c r="O1829" s="11"/>
      <c r="P1829" s="11"/>
      <c r="Q1829" s="11"/>
      <c r="R1829" s="11"/>
      <c r="S1829" s="11"/>
      <c r="T1829" s="11"/>
      <c r="U1829" s="11"/>
      <c r="V1829" s="11"/>
      <c r="W1829" s="11"/>
      <c r="X1829" s="11"/>
      <c r="Y1829" s="11"/>
      <c r="Z1829" s="11"/>
      <c r="AA1829" s="11"/>
      <c r="AB1829" s="11"/>
      <c r="AC1829" s="11"/>
      <c r="AD1829" s="11"/>
      <c r="AE1829" s="11"/>
      <c r="AF1829" s="11"/>
      <c r="AG1829" s="11"/>
      <c r="AH1829" s="11"/>
    </row>
    <row r="1830" spans="1:34" x14ac:dyDescent="0.25">
      <c r="A1830" s="11"/>
      <c r="B1830" s="11"/>
      <c r="C1830" s="11"/>
      <c r="D1830" s="11"/>
      <c r="E1830" s="11"/>
      <c r="H1830" s="11"/>
      <c r="I1830" s="202"/>
      <c r="J1830" s="11"/>
      <c r="K1830" s="11"/>
      <c r="L1830" s="11"/>
      <c r="M1830" s="11"/>
      <c r="N1830" s="11"/>
      <c r="O1830" s="11"/>
      <c r="P1830" s="11"/>
      <c r="Q1830" s="11"/>
      <c r="R1830" s="11"/>
      <c r="S1830" s="11"/>
      <c r="T1830" s="11"/>
      <c r="U1830" s="11"/>
      <c r="V1830" s="11"/>
      <c r="W1830" s="11"/>
      <c r="X1830" s="11"/>
      <c r="Y1830" s="11"/>
      <c r="Z1830" s="11"/>
      <c r="AA1830" s="11"/>
      <c r="AB1830" s="11"/>
      <c r="AC1830" s="11"/>
      <c r="AD1830" s="11"/>
      <c r="AE1830" s="11"/>
      <c r="AF1830" s="11"/>
      <c r="AG1830" s="11"/>
      <c r="AH1830" s="11"/>
    </row>
    <row r="1831" spans="1:34" x14ac:dyDescent="0.25">
      <c r="A1831" s="11"/>
      <c r="B1831" s="11"/>
      <c r="C1831" s="11"/>
      <c r="D1831" s="11"/>
      <c r="E1831" s="11"/>
      <c r="H1831" s="11"/>
      <c r="I1831" s="202"/>
      <c r="J1831" s="11"/>
      <c r="K1831" s="11"/>
      <c r="L1831" s="11"/>
      <c r="M1831" s="11"/>
      <c r="N1831" s="11"/>
      <c r="O1831" s="11"/>
      <c r="P1831" s="11"/>
      <c r="Q1831" s="11"/>
      <c r="R1831" s="11"/>
      <c r="S1831" s="11"/>
      <c r="T1831" s="11"/>
      <c r="U1831" s="11"/>
      <c r="V1831" s="11"/>
      <c r="W1831" s="11"/>
      <c r="X1831" s="11"/>
      <c r="Y1831" s="11"/>
      <c r="Z1831" s="11"/>
      <c r="AA1831" s="11"/>
      <c r="AB1831" s="11"/>
      <c r="AC1831" s="11"/>
      <c r="AD1831" s="11"/>
      <c r="AE1831" s="11"/>
      <c r="AF1831" s="11"/>
      <c r="AG1831" s="11"/>
      <c r="AH1831" s="11"/>
    </row>
    <row r="1832" spans="1:34" x14ac:dyDescent="0.25">
      <c r="A1832" s="11"/>
      <c r="B1832" s="11"/>
      <c r="C1832" s="11"/>
      <c r="D1832" s="11"/>
      <c r="E1832" s="11"/>
      <c r="H1832" s="11"/>
      <c r="I1832" s="202"/>
      <c r="J1832" s="11"/>
      <c r="K1832" s="11"/>
      <c r="L1832" s="11"/>
      <c r="M1832" s="11"/>
      <c r="N1832" s="11"/>
      <c r="O1832" s="11"/>
      <c r="P1832" s="11"/>
      <c r="Q1832" s="11"/>
      <c r="R1832" s="11"/>
      <c r="S1832" s="11"/>
      <c r="T1832" s="11"/>
      <c r="U1832" s="11"/>
      <c r="V1832" s="11"/>
      <c r="W1832" s="11"/>
      <c r="X1832" s="11"/>
      <c r="Y1832" s="11"/>
      <c r="Z1832" s="11"/>
      <c r="AA1832" s="11"/>
      <c r="AB1832" s="11"/>
      <c r="AC1832" s="11"/>
      <c r="AD1832" s="11"/>
      <c r="AE1832" s="11"/>
      <c r="AF1832" s="11"/>
      <c r="AG1832" s="11"/>
      <c r="AH1832" s="11"/>
    </row>
    <row r="1833" spans="1:34" x14ac:dyDescent="0.25">
      <c r="A1833" s="11"/>
      <c r="B1833" s="11"/>
      <c r="C1833" s="11"/>
      <c r="D1833" s="11"/>
      <c r="E1833" s="11"/>
      <c r="H1833" s="11"/>
      <c r="I1833" s="202"/>
      <c r="J1833" s="11"/>
      <c r="K1833" s="11"/>
      <c r="L1833" s="11"/>
      <c r="M1833" s="11"/>
      <c r="N1833" s="11"/>
      <c r="O1833" s="11"/>
      <c r="P1833" s="11"/>
      <c r="Q1833" s="11"/>
      <c r="R1833" s="11"/>
      <c r="S1833" s="11"/>
      <c r="T1833" s="11"/>
      <c r="U1833" s="11"/>
      <c r="V1833" s="11"/>
      <c r="W1833" s="11"/>
      <c r="X1833" s="11"/>
      <c r="Y1833" s="11"/>
      <c r="Z1833" s="11"/>
      <c r="AA1833" s="11"/>
      <c r="AB1833" s="11"/>
      <c r="AC1833" s="11"/>
      <c r="AD1833" s="11"/>
      <c r="AE1833" s="11"/>
      <c r="AF1833" s="11"/>
      <c r="AG1833" s="11"/>
      <c r="AH1833" s="11"/>
    </row>
    <row r="1834" spans="1:34" x14ac:dyDescent="0.25">
      <c r="A1834" s="11"/>
      <c r="B1834" s="11"/>
      <c r="C1834" s="11"/>
      <c r="D1834" s="11"/>
      <c r="E1834" s="11"/>
      <c r="H1834" s="11"/>
      <c r="I1834" s="202"/>
      <c r="J1834" s="11"/>
      <c r="K1834" s="11"/>
      <c r="L1834" s="11"/>
      <c r="M1834" s="11"/>
      <c r="N1834" s="11"/>
      <c r="O1834" s="11"/>
      <c r="P1834" s="11"/>
      <c r="Q1834" s="11"/>
      <c r="R1834" s="11"/>
      <c r="S1834" s="11"/>
      <c r="T1834" s="11"/>
      <c r="U1834" s="11"/>
      <c r="V1834" s="11"/>
      <c r="W1834" s="11"/>
      <c r="X1834" s="11"/>
      <c r="Y1834" s="11"/>
      <c r="Z1834" s="11"/>
      <c r="AA1834" s="11"/>
      <c r="AB1834" s="11"/>
      <c r="AC1834" s="11"/>
      <c r="AD1834" s="11"/>
      <c r="AE1834" s="11"/>
      <c r="AF1834" s="11"/>
      <c r="AG1834" s="11"/>
      <c r="AH1834" s="11"/>
    </row>
    <row r="1835" spans="1:34" x14ac:dyDescent="0.25">
      <c r="A1835" s="11"/>
      <c r="B1835" s="11"/>
      <c r="C1835" s="11"/>
      <c r="D1835" s="11"/>
      <c r="E1835" s="11"/>
      <c r="H1835" s="11"/>
      <c r="I1835" s="202"/>
      <c r="J1835" s="11"/>
      <c r="K1835" s="11"/>
      <c r="L1835" s="11"/>
      <c r="M1835" s="11"/>
      <c r="N1835" s="11"/>
      <c r="O1835" s="11"/>
      <c r="P1835" s="11"/>
      <c r="Q1835" s="11"/>
      <c r="R1835" s="11"/>
      <c r="S1835" s="11"/>
      <c r="T1835" s="11"/>
      <c r="U1835" s="11"/>
      <c r="V1835" s="11"/>
      <c r="W1835" s="11"/>
      <c r="X1835" s="11"/>
      <c r="Y1835" s="11"/>
      <c r="Z1835" s="11"/>
      <c r="AA1835" s="11"/>
      <c r="AB1835" s="11"/>
      <c r="AC1835" s="11"/>
      <c r="AD1835" s="11"/>
      <c r="AE1835" s="11"/>
      <c r="AF1835" s="11"/>
      <c r="AG1835" s="11"/>
      <c r="AH1835" s="11"/>
    </row>
    <row r="1836" spans="1:34" x14ac:dyDescent="0.25">
      <c r="A1836" s="11"/>
      <c r="B1836" s="11"/>
      <c r="C1836" s="11"/>
      <c r="D1836" s="11"/>
      <c r="E1836" s="11"/>
      <c r="H1836" s="11"/>
      <c r="I1836" s="202"/>
      <c r="J1836" s="11"/>
      <c r="K1836" s="11"/>
      <c r="L1836" s="11"/>
      <c r="M1836" s="11"/>
      <c r="N1836" s="11"/>
      <c r="O1836" s="11"/>
      <c r="P1836" s="11"/>
      <c r="Q1836" s="11"/>
      <c r="R1836" s="11"/>
      <c r="S1836" s="11"/>
      <c r="T1836" s="11"/>
      <c r="U1836" s="11"/>
      <c r="V1836" s="11"/>
      <c r="W1836" s="11"/>
      <c r="X1836" s="11"/>
      <c r="Y1836" s="11"/>
      <c r="Z1836" s="11"/>
      <c r="AA1836" s="11"/>
      <c r="AB1836" s="11"/>
      <c r="AC1836" s="11"/>
      <c r="AD1836" s="11"/>
      <c r="AE1836" s="11"/>
      <c r="AF1836" s="11"/>
      <c r="AG1836" s="11"/>
      <c r="AH1836" s="11"/>
    </row>
    <row r="1837" spans="1:34" x14ac:dyDescent="0.25">
      <c r="A1837" s="11"/>
      <c r="B1837" s="11"/>
      <c r="C1837" s="11"/>
      <c r="D1837" s="11"/>
      <c r="E1837" s="11"/>
      <c r="H1837" s="11"/>
      <c r="I1837" s="202"/>
      <c r="J1837" s="11"/>
      <c r="K1837" s="11"/>
      <c r="L1837" s="11"/>
      <c r="M1837" s="11"/>
      <c r="N1837" s="11"/>
      <c r="O1837" s="11"/>
      <c r="P1837" s="11"/>
      <c r="Q1837" s="11"/>
      <c r="R1837" s="11"/>
      <c r="S1837" s="11"/>
      <c r="T1837" s="11"/>
      <c r="U1837" s="11"/>
      <c r="V1837" s="11"/>
      <c r="W1837" s="11"/>
      <c r="X1837" s="11"/>
      <c r="Y1837" s="11"/>
      <c r="Z1837" s="11"/>
      <c r="AA1837" s="11"/>
      <c r="AB1837" s="11"/>
      <c r="AC1837" s="11"/>
      <c r="AD1837" s="11"/>
      <c r="AE1837" s="11"/>
      <c r="AF1837" s="11"/>
      <c r="AG1837" s="11"/>
      <c r="AH1837" s="11"/>
    </row>
    <row r="1838" spans="1:34" x14ac:dyDescent="0.25">
      <c r="A1838" s="11"/>
      <c r="B1838" s="11"/>
      <c r="C1838" s="11"/>
      <c r="D1838" s="11"/>
      <c r="E1838" s="11"/>
      <c r="H1838" s="11"/>
      <c r="I1838" s="202"/>
      <c r="J1838" s="11"/>
      <c r="K1838" s="11"/>
      <c r="L1838" s="11"/>
      <c r="M1838" s="11"/>
      <c r="N1838" s="11"/>
      <c r="O1838" s="11"/>
      <c r="P1838" s="11"/>
      <c r="Q1838" s="11"/>
      <c r="R1838" s="11"/>
      <c r="S1838" s="11"/>
      <c r="T1838" s="11"/>
      <c r="U1838" s="11"/>
      <c r="V1838" s="11"/>
      <c r="W1838" s="11"/>
      <c r="X1838" s="11"/>
      <c r="Y1838" s="11"/>
      <c r="Z1838" s="11"/>
      <c r="AA1838" s="11"/>
      <c r="AB1838" s="11"/>
      <c r="AC1838" s="11"/>
      <c r="AD1838" s="11"/>
      <c r="AE1838" s="11"/>
      <c r="AF1838" s="11"/>
      <c r="AG1838" s="11"/>
      <c r="AH1838" s="11"/>
    </row>
    <row r="1839" spans="1:34" x14ac:dyDescent="0.25">
      <c r="A1839" s="11"/>
      <c r="B1839" s="11"/>
      <c r="C1839" s="11"/>
      <c r="D1839" s="11"/>
      <c r="E1839" s="11"/>
      <c r="H1839" s="11"/>
      <c r="I1839" s="202"/>
      <c r="J1839" s="11"/>
      <c r="K1839" s="11"/>
      <c r="L1839" s="11"/>
      <c r="M1839" s="11"/>
      <c r="N1839" s="11"/>
      <c r="O1839" s="11"/>
      <c r="P1839" s="11"/>
      <c r="Q1839" s="11"/>
      <c r="R1839" s="11"/>
      <c r="S1839" s="11"/>
      <c r="T1839" s="11"/>
      <c r="U1839" s="11"/>
      <c r="V1839" s="11"/>
      <c r="W1839" s="11"/>
      <c r="X1839" s="11"/>
      <c r="Y1839" s="11"/>
      <c r="Z1839" s="11"/>
      <c r="AA1839" s="11"/>
      <c r="AB1839" s="11"/>
      <c r="AC1839" s="11"/>
      <c r="AD1839" s="11"/>
      <c r="AE1839" s="11"/>
      <c r="AF1839" s="11"/>
      <c r="AG1839" s="11"/>
      <c r="AH1839" s="11"/>
    </row>
    <row r="1840" spans="1:34" x14ac:dyDescent="0.25">
      <c r="A1840" s="11"/>
      <c r="B1840" s="11"/>
      <c r="C1840" s="11"/>
      <c r="D1840" s="11"/>
      <c r="E1840" s="11"/>
      <c r="H1840" s="11"/>
      <c r="I1840" s="202"/>
      <c r="J1840" s="11"/>
      <c r="K1840" s="11"/>
      <c r="L1840" s="11"/>
      <c r="M1840" s="11"/>
      <c r="N1840" s="11"/>
      <c r="O1840" s="11"/>
      <c r="P1840" s="11"/>
      <c r="Q1840" s="11"/>
      <c r="R1840" s="11"/>
      <c r="S1840" s="11"/>
      <c r="T1840" s="11"/>
      <c r="U1840" s="11"/>
      <c r="V1840" s="11"/>
      <c r="W1840" s="11"/>
      <c r="X1840" s="11"/>
      <c r="Y1840" s="11"/>
      <c r="Z1840" s="11"/>
      <c r="AA1840" s="11"/>
      <c r="AB1840" s="11"/>
      <c r="AC1840" s="11"/>
      <c r="AD1840" s="11"/>
      <c r="AE1840" s="11"/>
      <c r="AF1840" s="11"/>
      <c r="AG1840" s="11"/>
      <c r="AH1840" s="11"/>
    </row>
    <row r="1841" spans="1:34" x14ac:dyDescent="0.25">
      <c r="A1841" s="11"/>
      <c r="B1841" s="11"/>
      <c r="C1841" s="11"/>
      <c r="D1841" s="11"/>
      <c r="E1841" s="11"/>
      <c r="H1841" s="11"/>
      <c r="I1841" s="202"/>
      <c r="J1841" s="11"/>
      <c r="K1841" s="11"/>
      <c r="L1841" s="11"/>
      <c r="M1841" s="11"/>
      <c r="N1841" s="11"/>
      <c r="O1841" s="11"/>
      <c r="P1841" s="11"/>
      <c r="Q1841" s="11"/>
      <c r="R1841" s="11"/>
      <c r="S1841" s="11"/>
      <c r="T1841" s="11"/>
      <c r="U1841" s="11"/>
      <c r="V1841" s="11"/>
      <c r="W1841" s="11"/>
      <c r="X1841" s="11"/>
      <c r="Y1841" s="11"/>
      <c r="Z1841" s="11"/>
      <c r="AA1841" s="11"/>
      <c r="AB1841" s="11"/>
      <c r="AC1841" s="11"/>
      <c r="AD1841" s="11"/>
      <c r="AE1841" s="11"/>
      <c r="AF1841" s="11"/>
      <c r="AG1841" s="11"/>
      <c r="AH1841" s="11"/>
    </row>
    <row r="1842" spans="1:34" x14ac:dyDescent="0.25">
      <c r="A1842" s="11"/>
      <c r="B1842" s="11"/>
      <c r="C1842" s="11"/>
      <c r="D1842" s="11"/>
      <c r="E1842" s="11"/>
      <c r="H1842" s="11"/>
      <c r="I1842" s="202"/>
      <c r="J1842" s="11"/>
      <c r="K1842" s="11"/>
      <c r="L1842" s="11"/>
      <c r="M1842" s="11"/>
      <c r="N1842" s="11"/>
      <c r="O1842" s="11"/>
      <c r="P1842" s="11"/>
      <c r="Q1842" s="11"/>
      <c r="R1842" s="11"/>
      <c r="S1842" s="11"/>
      <c r="T1842" s="11"/>
      <c r="U1842" s="11"/>
      <c r="V1842" s="11"/>
      <c r="W1842" s="11"/>
      <c r="X1842" s="11"/>
      <c r="Y1842" s="11"/>
      <c r="Z1842" s="11"/>
      <c r="AA1842" s="11"/>
      <c r="AB1842" s="11"/>
      <c r="AC1842" s="11"/>
      <c r="AD1842" s="11"/>
      <c r="AE1842" s="11"/>
      <c r="AF1842" s="11"/>
      <c r="AG1842" s="11"/>
      <c r="AH1842" s="11"/>
    </row>
    <row r="1843" spans="1:34" x14ac:dyDescent="0.25">
      <c r="A1843" s="11"/>
      <c r="B1843" s="11"/>
      <c r="C1843" s="11"/>
      <c r="D1843" s="11"/>
      <c r="E1843" s="11"/>
      <c r="H1843" s="11"/>
      <c r="I1843" s="202"/>
      <c r="J1843" s="11"/>
      <c r="K1843" s="11"/>
      <c r="L1843" s="11"/>
      <c r="M1843" s="11"/>
      <c r="N1843" s="11"/>
      <c r="O1843" s="11"/>
      <c r="P1843" s="11"/>
      <c r="Q1843" s="11"/>
      <c r="R1843" s="11"/>
      <c r="S1843" s="11"/>
      <c r="T1843" s="11"/>
      <c r="U1843" s="11"/>
      <c r="V1843" s="11"/>
      <c r="W1843" s="11"/>
      <c r="X1843" s="11"/>
      <c r="Y1843" s="11"/>
      <c r="Z1843" s="11"/>
      <c r="AA1843" s="11"/>
      <c r="AB1843" s="11"/>
      <c r="AC1843" s="11"/>
      <c r="AD1843" s="11"/>
      <c r="AE1843" s="11"/>
      <c r="AF1843" s="11"/>
      <c r="AG1843" s="11"/>
      <c r="AH1843" s="11"/>
    </row>
    <row r="1844" spans="1:34" x14ac:dyDescent="0.25">
      <c r="A1844" s="11"/>
      <c r="B1844" s="11"/>
      <c r="C1844" s="11"/>
      <c r="D1844" s="11"/>
      <c r="E1844" s="11"/>
      <c r="H1844" s="11"/>
      <c r="I1844" s="202"/>
      <c r="J1844" s="11"/>
      <c r="K1844" s="11"/>
      <c r="L1844" s="11"/>
      <c r="M1844" s="11"/>
      <c r="N1844" s="11"/>
      <c r="O1844" s="11"/>
      <c r="P1844" s="11"/>
      <c r="Q1844" s="11"/>
      <c r="R1844" s="11"/>
      <c r="S1844" s="11"/>
      <c r="T1844" s="11"/>
      <c r="U1844" s="11"/>
      <c r="V1844" s="11"/>
      <c r="W1844" s="11"/>
      <c r="X1844" s="11"/>
      <c r="Y1844" s="11"/>
      <c r="Z1844" s="11"/>
      <c r="AA1844" s="11"/>
      <c r="AB1844" s="11"/>
      <c r="AC1844" s="11"/>
      <c r="AD1844" s="11"/>
      <c r="AE1844" s="11"/>
      <c r="AF1844" s="11"/>
      <c r="AG1844" s="11"/>
      <c r="AH1844" s="11"/>
    </row>
    <row r="1845" spans="1:34" x14ac:dyDescent="0.25">
      <c r="A1845" s="11"/>
      <c r="B1845" s="11"/>
      <c r="C1845" s="11"/>
      <c r="D1845" s="11"/>
      <c r="E1845" s="11"/>
      <c r="H1845" s="11"/>
      <c r="I1845" s="202"/>
      <c r="J1845" s="11"/>
      <c r="K1845" s="11"/>
      <c r="L1845" s="11"/>
      <c r="M1845" s="11"/>
      <c r="N1845" s="11"/>
      <c r="O1845" s="11"/>
      <c r="P1845" s="11"/>
      <c r="Q1845" s="11"/>
      <c r="R1845" s="11"/>
      <c r="S1845" s="11"/>
      <c r="T1845" s="11"/>
      <c r="U1845" s="11"/>
      <c r="V1845" s="11"/>
      <c r="W1845" s="11"/>
      <c r="X1845" s="11"/>
      <c r="Y1845" s="11"/>
      <c r="Z1845" s="11"/>
      <c r="AA1845" s="11"/>
      <c r="AB1845" s="11"/>
      <c r="AC1845" s="11"/>
      <c r="AD1845" s="11"/>
      <c r="AE1845" s="11"/>
      <c r="AF1845" s="11"/>
      <c r="AG1845" s="11"/>
      <c r="AH1845" s="11"/>
    </row>
    <row r="1846" spans="1:34" x14ac:dyDescent="0.25">
      <c r="A1846" s="11"/>
      <c r="B1846" s="11"/>
      <c r="C1846" s="11"/>
      <c r="D1846" s="11"/>
      <c r="E1846" s="11"/>
      <c r="H1846" s="11"/>
      <c r="I1846" s="202"/>
      <c r="J1846" s="11"/>
      <c r="K1846" s="11"/>
      <c r="L1846" s="11"/>
      <c r="M1846" s="11"/>
      <c r="N1846" s="11"/>
      <c r="O1846" s="11"/>
      <c r="P1846" s="11"/>
      <c r="Q1846" s="11"/>
      <c r="R1846" s="11"/>
      <c r="S1846" s="11"/>
      <c r="T1846" s="11"/>
      <c r="U1846" s="11"/>
      <c r="V1846" s="11"/>
      <c r="W1846" s="11"/>
      <c r="X1846" s="11"/>
      <c r="Y1846" s="11"/>
      <c r="Z1846" s="11"/>
      <c r="AA1846" s="11"/>
      <c r="AB1846" s="11"/>
      <c r="AC1846" s="11"/>
      <c r="AD1846" s="11"/>
      <c r="AE1846" s="11"/>
      <c r="AF1846" s="11"/>
      <c r="AG1846" s="11"/>
      <c r="AH1846" s="11"/>
    </row>
    <row r="1847" spans="1:34" x14ac:dyDescent="0.25">
      <c r="A1847" s="11"/>
      <c r="B1847" s="11"/>
      <c r="C1847" s="11"/>
      <c r="D1847" s="11"/>
      <c r="E1847" s="11"/>
      <c r="H1847" s="11"/>
      <c r="I1847" s="202"/>
      <c r="J1847" s="11"/>
      <c r="K1847" s="11"/>
      <c r="L1847" s="11"/>
      <c r="M1847" s="11"/>
      <c r="N1847" s="11"/>
      <c r="O1847" s="11"/>
      <c r="P1847" s="11"/>
      <c r="Q1847" s="11"/>
      <c r="R1847" s="11"/>
      <c r="S1847" s="11"/>
      <c r="T1847" s="11"/>
      <c r="U1847" s="11"/>
      <c r="V1847" s="11"/>
      <c r="W1847" s="11"/>
      <c r="X1847" s="11"/>
      <c r="Y1847" s="11"/>
      <c r="Z1847" s="11"/>
      <c r="AA1847" s="11"/>
      <c r="AB1847" s="11"/>
      <c r="AC1847" s="11"/>
      <c r="AD1847" s="11"/>
      <c r="AE1847" s="11"/>
      <c r="AF1847" s="11"/>
      <c r="AG1847" s="11"/>
      <c r="AH1847" s="11"/>
    </row>
    <row r="1848" spans="1:34" x14ac:dyDescent="0.25">
      <c r="A1848" s="11"/>
      <c r="B1848" s="11"/>
      <c r="C1848" s="11"/>
      <c r="D1848" s="11"/>
      <c r="E1848" s="11"/>
      <c r="H1848" s="11"/>
      <c r="I1848" s="202"/>
      <c r="J1848" s="11"/>
      <c r="K1848" s="11"/>
      <c r="L1848" s="11"/>
      <c r="M1848" s="11"/>
      <c r="N1848" s="11"/>
      <c r="O1848" s="11"/>
      <c r="P1848" s="11"/>
      <c r="Q1848" s="11"/>
      <c r="R1848" s="11"/>
      <c r="S1848" s="11"/>
      <c r="T1848" s="11"/>
      <c r="U1848" s="11"/>
      <c r="V1848" s="11"/>
      <c r="W1848" s="11"/>
      <c r="X1848" s="11"/>
      <c r="Y1848" s="11"/>
      <c r="Z1848" s="11"/>
      <c r="AA1848" s="11"/>
      <c r="AB1848" s="11"/>
      <c r="AC1848" s="11"/>
      <c r="AD1848" s="11"/>
      <c r="AE1848" s="11"/>
      <c r="AF1848" s="11"/>
      <c r="AG1848" s="11"/>
      <c r="AH1848" s="11"/>
    </row>
    <row r="1849" spans="1:34" x14ac:dyDescent="0.25">
      <c r="A1849" s="11"/>
      <c r="B1849" s="11"/>
      <c r="C1849" s="11"/>
      <c r="D1849" s="11"/>
      <c r="E1849" s="11"/>
      <c r="H1849" s="11"/>
      <c r="I1849" s="202"/>
      <c r="J1849" s="11"/>
      <c r="K1849" s="11"/>
      <c r="L1849" s="11"/>
      <c r="M1849" s="11"/>
      <c r="N1849" s="11"/>
      <c r="O1849" s="11"/>
      <c r="P1849" s="11"/>
      <c r="Q1849" s="11"/>
      <c r="R1849" s="11"/>
      <c r="S1849" s="11"/>
      <c r="T1849" s="11"/>
      <c r="U1849" s="11"/>
      <c r="V1849" s="11"/>
      <c r="W1849" s="11"/>
      <c r="X1849" s="11"/>
      <c r="Y1849" s="11"/>
      <c r="Z1849" s="11"/>
      <c r="AA1849" s="11"/>
      <c r="AB1849" s="11"/>
      <c r="AC1849" s="11"/>
      <c r="AD1849" s="11"/>
      <c r="AE1849" s="11"/>
      <c r="AF1849" s="11"/>
      <c r="AG1849" s="11"/>
      <c r="AH1849" s="11"/>
    </row>
    <row r="1850" spans="1:34" x14ac:dyDescent="0.25">
      <c r="A1850" s="11"/>
      <c r="B1850" s="11"/>
      <c r="C1850" s="11"/>
      <c r="D1850" s="11"/>
      <c r="E1850" s="11"/>
      <c r="H1850" s="11"/>
      <c r="I1850" s="202"/>
      <c r="J1850" s="11"/>
      <c r="K1850" s="11"/>
      <c r="L1850" s="11"/>
      <c r="M1850" s="11"/>
      <c r="N1850" s="11"/>
      <c r="O1850" s="11"/>
      <c r="P1850" s="11"/>
      <c r="Q1850" s="11"/>
      <c r="R1850" s="11"/>
      <c r="S1850" s="11"/>
      <c r="T1850" s="11"/>
      <c r="U1850" s="11"/>
      <c r="V1850" s="11"/>
      <c r="W1850" s="11"/>
      <c r="X1850" s="11"/>
      <c r="Y1850" s="11"/>
      <c r="Z1850" s="11"/>
      <c r="AA1850" s="11"/>
      <c r="AB1850" s="11"/>
      <c r="AC1850" s="11"/>
      <c r="AD1850" s="11"/>
      <c r="AE1850" s="11"/>
      <c r="AF1850" s="11"/>
      <c r="AG1850" s="11"/>
      <c r="AH1850" s="11"/>
    </row>
    <row r="1851" spans="1:34" x14ac:dyDescent="0.25">
      <c r="A1851" s="11"/>
      <c r="B1851" s="11"/>
      <c r="C1851" s="11"/>
      <c r="D1851" s="11"/>
      <c r="E1851" s="11"/>
      <c r="H1851" s="11"/>
      <c r="I1851" s="202"/>
      <c r="J1851" s="11"/>
      <c r="K1851" s="11"/>
      <c r="L1851" s="11"/>
      <c r="M1851" s="11"/>
      <c r="N1851" s="11"/>
      <c r="O1851" s="11"/>
      <c r="P1851" s="11"/>
      <c r="Q1851" s="11"/>
      <c r="R1851" s="11"/>
      <c r="S1851" s="11"/>
      <c r="T1851" s="11"/>
      <c r="U1851" s="11"/>
      <c r="V1851" s="11"/>
      <c r="W1851" s="11"/>
      <c r="X1851" s="11"/>
      <c r="Y1851" s="11"/>
      <c r="Z1851" s="11"/>
      <c r="AA1851" s="11"/>
      <c r="AB1851" s="11"/>
      <c r="AC1851" s="11"/>
      <c r="AD1851" s="11"/>
      <c r="AE1851" s="11"/>
      <c r="AF1851" s="11"/>
      <c r="AG1851" s="11"/>
      <c r="AH1851" s="11"/>
    </row>
    <row r="1852" spans="1:34" x14ac:dyDescent="0.25">
      <c r="A1852" s="11"/>
      <c r="B1852" s="11"/>
      <c r="C1852" s="11"/>
      <c r="D1852" s="11"/>
      <c r="E1852" s="11"/>
      <c r="H1852" s="11"/>
      <c r="I1852" s="202"/>
      <c r="J1852" s="11"/>
      <c r="K1852" s="11"/>
      <c r="L1852" s="11"/>
      <c r="M1852" s="11"/>
      <c r="N1852" s="11"/>
      <c r="O1852" s="11"/>
      <c r="P1852" s="11"/>
      <c r="Q1852" s="11"/>
      <c r="R1852" s="11"/>
      <c r="S1852" s="11"/>
      <c r="T1852" s="11"/>
      <c r="U1852" s="11"/>
      <c r="V1852" s="11"/>
      <c r="W1852" s="11"/>
      <c r="X1852" s="11"/>
      <c r="Y1852" s="11"/>
      <c r="Z1852" s="11"/>
      <c r="AA1852" s="11"/>
      <c r="AB1852" s="11"/>
      <c r="AC1852" s="11"/>
      <c r="AD1852" s="11"/>
      <c r="AE1852" s="11"/>
      <c r="AF1852" s="11"/>
      <c r="AG1852" s="11"/>
      <c r="AH1852" s="11"/>
    </row>
    <row r="1853" spans="1:34" x14ac:dyDescent="0.25">
      <c r="A1853" s="11"/>
      <c r="B1853" s="11"/>
      <c r="C1853" s="11"/>
      <c r="D1853" s="11"/>
      <c r="E1853" s="11"/>
      <c r="H1853" s="11"/>
      <c r="I1853" s="202"/>
      <c r="J1853" s="11"/>
      <c r="K1853" s="11"/>
      <c r="L1853" s="11"/>
      <c r="M1853" s="11"/>
      <c r="N1853" s="11"/>
      <c r="O1853" s="11"/>
      <c r="P1853" s="11"/>
      <c r="Q1853" s="11"/>
      <c r="R1853" s="11"/>
      <c r="S1853" s="11"/>
      <c r="T1853" s="11"/>
      <c r="U1853" s="11"/>
      <c r="V1853" s="11"/>
      <c r="W1853" s="11"/>
      <c r="X1853" s="11"/>
      <c r="Y1853" s="11"/>
      <c r="Z1853" s="11"/>
      <c r="AA1853" s="11"/>
      <c r="AB1853" s="11"/>
      <c r="AC1853" s="11"/>
      <c r="AD1853" s="11"/>
      <c r="AE1853" s="11"/>
      <c r="AF1853" s="11"/>
      <c r="AG1853" s="11"/>
      <c r="AH1853" s="11"/>
    </row>
    <row r="1854" spans="1:34" x14ac:dyDescent="0.25">
      <c r="A1854" s="11"/>
      <c r="B1854" s="11"/>
      <c r="C1854" s="11"/>
      <c r="D1854" s="11"/>
      <c r="E1854" s="11"/>
      <c r="H1854" s="11"/>
      <c r="I1854" s="202"/>
      <c r="J1854" s="11"/>
      <c r="K1854" s="11"/>
      <c r="L1854" s="11"/>
      <c r="M1854" s="11"/>
      <c r="N1854" s="11"/>
      <c r="O1854" s="11"/>
      <c r="P1854" s="11"/>
      <c r="Q1854" s="11"/>
      <c r="R1854" s="11"/>
      <c r="S1854" s="11"/>
      <c r="T1854" s="11"/>
      <c r="U1854" s="11"/>
      <c r="V1854" s="11"/>
      <c r="W1854" s="11"/>
      <c r="X1854" s="11"/>
      <c r="Y1854" s="11"/>
      <c r="Z1854" s="11"/>
      <c r="AA1854" s="11"/>
      <c r="AB1854" s="11"/>
      <c r="AC1854" s="11"/>
      <c r="AD1854" s="11"/>
      <c r="AE1854" s="11"/>
      <c r="AF1854" s="11"/>
      <c r="AG1854" s="11"/>
      <c r="AH1854" s="11"/>
    </row>
    <row r="1855" spans="1:34" x14ac:dyDescent="0.25">
      <c r="A1855" s="11"/>
      <c r="B1855" s="11"/>
      <c r="C1855" s="11"/>
      <c r="D1855" s="11"/>
      <c r="E1855" s="11"/>
      <c r="H1855" s="11"/>
      <c r="I1855" s="202"/>
      <c r="J1855" s="11"/>
      <c r="K1855" s="11"/>
      <c r="L1855" s="11"/>
      <c r="M1855" s="11"/>
      <c r="N1855" s="11"/>
      <c r="O1855" s="11"/>
      <c r="P1855" s="11"/>
      <c r="Q1855" s="11"/>
      <c r="R1855" s="11"/>
      <c r="S1855" s="11"/>
      <c r="T1855" s="11"/>
      <c r="U1855" s="11"/>
      <c r="V1855" s="11"/>
      <c r="W1855" s="11"/>
      <c r="X1855" s="11"/>
      <c r="Y1855" s="11"/>
      <c r="Z1855" s="11"/>
      <c r="AA1855" s="11"/>
      <c r="AB1855" s="11"/>
      <c r="AC1855" s="11"/>
      <c r="AD1855" s="11"/>
      <c r="AE1855" s="11"/>
      <c r="AF1855" s="11"/>
      <c r="AG1855" s="11"/>
      <c r="AH1855" s="11"/>
    </row>
    <row r="1856" spans="1:34" x14ac:dyDescent="0.25">
      <c r="A1856" s="11"/>
      <c r="B1856" s="11"/>
      <c r="C1856" s="11"/>
      <c r="D1856" s="11"/>
      <c r="E1856" s="11"/>
      <c r="H1856" s="11"/>
      <c r="I1856" s="202"/>
      <c r="J1856" s="11"/>
      <c r="K1856" s="11"/>
      <c r="L1856" s="11"/>
      <c r="M1856" s="11"/>
      <c r="N1856" s="11"/>
      <c r="O1856" s="11"/>
      <c r="P1856" s="11"/>
      <c r="Q1856" s="11"/>
      <c r="R1856" s="11"/>
      <c r="S1856" s="11"/>
      <c r="T1856" s="11"/>
      <c r="U1856" s="11"/>
      <c r="V1856" s="11"/>
      <c r="W1856" s="11"/>
      <c r="X1856" s="11"/>
      <c r="Y1856" s="11"/>
      <c r="Z1856" s="11"/>
      <c r="AA1856" s="11"/>
      <c r="AB1856" s="11"/>
      <c r="AC1856" s="11"/>
      <c r="AD1856" s="11"/>
      <c r="AE1856" s="11"/>
      <c r="AF1856" s="11"/>
      <c r="AG1856" s="11"/>
      <c r="AH1856" s="11"/>
    </row>
    <row r="1857" spans="1:34" x14ac:dyDescent="0.25">
      <c r="A1857" s="11"/>
      <c r="B1857" s="11"/>
      <c r="C1857" s="11"/>
      <c r="D1857" s="11"/>
      <c r="E1857" s="11"/>
      <c r="H1857" s="11"/>
      <c r="I1857" s="202"/>
      <c r="J1857" s="11"/>
      <c r="K1857" s="11"/>
      <c r="L1857" s="11"/>
      <c r="M1857" s="11"/>
      <c r="N1857" s="11"/>
      <c r="O1857" s="11"/>
      <c r="P1857" s="11"/>
      <c r="Q1857" s="11"/>
      <c r="R1857" s="11"/>
      <c r="S1857" s="11"/>
      <c r="T1857" s="11"/>
      <c r="U1857" s="11"/>
      <c r="V1857" s="11"/>
      <c r="W1857" s="11"/>
      <c r="X1857" s="11"/>
      <c r="Y1857" s="11"/>
      <c r="Z1857" s="11"/>
      <c r="AA1857" s="11"/>
      <c r="AB1857" s="11"/>
      <c r="AC1857" s="11"/>
      <c r="AD1857" s="11"/>
      <c r="AE1857" s="11"/>
      <c r="AF1857" s="11"/>
      <c r="AG1857" s="11"/>
      <c r="AH1857" s="11"/>
    </row>
    <row r="1858" spans="1:34" x14ac:dyDescent="0.25">
      <c r="A1858" s="11"/>
      <c r="B1858" s="11"/>
      <c r="C1858" s="11"/>
      <c r="D1858" s="11"/>
      <c r="E1858" s="11"/>
      <c r="H1858" s="11"/>
      <c r="I1858" s="202"/>
      <c r="J1858" s="11"/>
      <c r="K1858" s="11"/>
      <c r="L1858" s="11"/>
      <c r="M1858" s="11"/>
      <c r="N1858" s="11"/>
      <c r="O1858" s="11"/>
      <c r="P1858" s="11"/>
      <c r="Q1858" s="11"/>
      <c r="R1858" s="11"/>
      <c r="S1858" s="11"/>
      <c r="T1858" s="11"/>
      <c r="U1858" s="11"/>
      <c r="V1858" s="11"/>
      <c r="W1858" s="11"/>
      <c r="X1858" s="11"/>
      <c r="Y1858" s="11"/>
      <c r="Z1858" s="11"/>
      <c r="AA1858" s="11"/>
      <c r="AB1858" s="11"/>
      <c r="AC1858" s="11"/>
      <c r="AD1858" s="11"/>
      <c r="AE1858" s="11"/>
      <c r="AF1858" s="11"/>
      <c r="AG1858" s="11"/>
      <c r="AH1858" s="11"/>
    </row>
    <row r="1859" spans="1:34" x14ac:dyDescent="0.25">
      <c r="A1859" s="11"/>
      <c r="B1859" s="11"/>
      <c r="C1859" s="11"/>
      <c r="D1859" s="11"/>
      <c r="E1859" s="11"/>
      <c r="H1859" s="11"/>
      <c r="I1859" s="202"/>
      <c r="J1859" s="11"/>
      <c r="K1859" s="11"/>
      <c r="L1859" s="11"/>
      <c r="M1859" s="11"/>
      <c r="N1859" s="11"/>
      <c r="O1859" s="11"/>
      <c r="P1859" s="11"/>
      <c r="Q1859" s="11"/>
      <c r="R1859" s="11"/>
      <c r="S1859" s="11"/>
      <c r="T1859" s="11"/>
      <c r="U1859" s="11"/>
      <c r="V1859" s="11"/>
      <c r="W1859" s="11"/>
      <c r="X1859" s="11"/>
      <c r="Y1859" s="11"/>
      <c r="Z1859" s="11"/>
      <c r="AA1859" s="11"/>
      <c r="AB1859" s="11"/>
      <c r="AC1859" s="11"/>
      <c r="AD1859" s="11"/>
      <c r="AE1859" s="11"/>
      <c r="AF1859" s="11"/>
      <c r="AG1859" s="11"/>
      <c r="AH1859" s="11"/>
    </row>
    <row r="1860" spans="1:34" x14ac:dyDescent="0.25">
      <c r="A1860" s="11"/>
      <c r="B1860" s="11"/>
      <c r="C1860" s="11"/>
      <c r="D1860" s="11"/>
      <c r="E1860" s="11"/>
      <c r="H1860" s="11"/>
      <c r="I1860" s="202"/>
      <c r="J1860" s="11"/>
      <c r="K1860" s="11"/>
      <c r="L1860" s="11"/>
      <c r="M1860" s="11"/>
      <c r="N1860" s="11"/>
      <c r="O1860" s="11"/>
      <c r="P1860" s="11"/>
      <c r="Q1860" s="11"/>
      <c r="R1860" s="11"/>
      <c r="S1860" s="11"/>
      <c r="T1860" s="11"/>
      <c r="U1860" s="11"/>
      <c r="V1860" s="11"/>
      <c r="W1860" s="11"/>
      <c r="X1860" s="11"/>
      <c r="Y1860" s="11"/>
      <c r="Z1860" s="11"/>
      <c r="AA1860" s="11"/>
      <c r="AB1860" s="11"/>
      <c r="AC1860" s="11"/>
      <c r="AD1860" s="11"/>
      <c r="AE1860" s="11"/>
      <c r="AF1860" s="11"/>
      <c r="AG1860" s="11"/>
      <c r="AH1860" s="11"/>
    </row>
    <row r="1861" spans="1:34" x14ac:dyDescent="0.25">
      <c r="A1861" s="11"/>
      <c r="B1861" s="11"/>
      <c r="C1861" s="11"/>
      <c r="D1861" s="11"/>
      <c r="E1861" s="11"/>
      <c r="H1861" s="11"/>
      <c r="I1861" s="202"/>
      <c r="J1861" s="11"/>
      <c r="K1861" s="11"/>
      <c r="L1861" s="11"/>
      <c r="M1861" s="11"/>
      <c r="N1861" s="11"/>
      <c r="O1861" s="11"/>
      <c r="P1861" s="11"/>
      <c r="Q1861" s="11"/>
      <c r="R1861" s="11"/>
      <c r="S1861" s="11"/>
      <c r="T1861" s="11"/>
      <c r="U1861" s="11"/>
      <c r="V1861" s="11"/>
      <c r="W1861" s="11"/>
      <c r="X1861" s="11"/>
      <c r="Y1861" s="11"/>
      <c r="Z1861" s="11"/>
      <c r="AA1861" s="11"/>
      <c r="AB1861" s="11"/>
      <c r="AC1861" s="11"/>
      <c r="AD1861" s="11"/>
      <c r="AE1861" s="11"/>
      <c r="AF1861" s="11"/>
      <c r="AG1861" s="11"/>
      <c r="AH1861" s="11"/>
    </row>
    <row r="1862" spans="1:34" x14ac:dyDescent="0.25">
      <c r="A1862" s="11"/>
      <c r="B1862" s="11"/>
      <c r="C1862" s="11"/>
      <c r="D1862" s="11"/>
      <c r="E1862" s="11"/>
      <c r="H1862" s="11"/>
      <c r="I1862" s="202"/>
      <c r="J1862" s="11"/>
      <c r="K1862" s="11"/>
      <c r="L1862" s="11"/>
      <c r="M1862" s="11"/>
      <c r="N1862" s="11"/>
      <c r="O1862" s="11"/>
      <c r="P1862" s="11"/>
      <c r="Q1862" s="11"/>
      <c r="R1862" s="11"/>
      <c r="S1862" s="11"/>
      <c r="T1862" s="11"/>
      <c r="U1862" s="11"/>
      <c r="V1862" s="11"/>
      <c r="W1862" s="11"/>
      <c r="X1862" s="11"/>
      <c r="Y1862" s="11"/>
      <c r="Z1862" s="11"/>
      <c r="AA1862" s="11"/>
      <c r="AB1862" s="11"/>
      <c r="AC1862" s="11"/>
      <c r="AD1862" s="11"/>
      <c r="AE1862" s="11"/>
      <c r="AF1862" s="11"/>
      <c r="AG1862" s="11"/>
      <c r="AH1862" s="11"/>
    </row>
    <row r="1863" spans="1:34" x14ac:dyDescent="0.25">
      <c r="A1863" s="11"/>
      <c r="B1863" s="11"/>
      <c r="C1863" s="11"/>
      <c r="D1863" s="11"/>
      <c r="E1863" s="11"/>
      <c r="H1863" s="11"/>
      <c r="I1863" s="202"/>
      <c r="J1863" s="11"/>
      <c r="K1863" s="11"/>
      <c r="L1863" s="11"/>
      <c r="M1863" s="11"/>
      <c r="N1863" s="11"/>
      <c r="O1863" s="11"/>
      <c r="P1863" s="11"/>
      <c r="Q1863" s="11"/>
      <c r="R1863" s="11"/>
      <c r="S1863" s="11"/>
      <c r="T1863" s="11"/>
      <c r="U1863" s="11"/>
      <c r="V1863" s="11"/>
      <c r="W1863" s="11"/>
      <c r="X1863" s="11"/>
      <c r="Y1863" s="11"/>
      <c r="Z1863" s="11"/>
      <c r="AA1863" s="11"/>
      <c r="AB1863" s="11"/>
      <c r="AC1863" s="11"/>
      <c r="AD1863" s="11"/>
      <c r="AE1863" s="11"/>
      <c r="AF1863" s="11"/>
      <c r="AG1863" s="11"/>
      <c r="AH1863" s="11"/>
    </row>
    <row r="1864" spans="1:34" x14ac:dyDescent="0.25">
      <c r="A1864" s="11"/>
      <c r="B1864" s="11"/>
      <c r="C1864" s="11"/>
      <c r="D1864" s="11"/>
      <c r="E1864" s="11"/>
      <c r="H1864" s="11"/>
      <c r="I1864" s="202"/>
      <c r="J1864" s="11"/>
      <c r="K1864" s="11"/>
      <c r="L1864" s="11"/>
      <c r="M1864" s="11"/>
      <c r="N1864" s="11"/>
      <c r="O1864" s="11"/>
      <c r="P1864" s="11"/>
      <c r="Q1864" s="11"/>
      <c r="R1864" s="11"/>
      <c r="S1864" s="11"/>
      <c r="T1864" s="11"/>
      <c r="U1864" s="11"/>
      <c r="V1864" s="11"/>
      <c r="W1864" s="11"/>
      <c r="X1864" s="11"/>
      <c r="Y1864" s="11"/>
      <c r="Z1864" s="11"/>
      <c r="AA1864" s="11"/>
      <c r="AB1864" s="11"/>
      <c r="AC1864" s="11"/>
      <c r="AD1864" s="11"/>
      <c r="AE1864" s="11"/>
      <c r="AF1864" s="11"/>
      <c r="AG1864" s="11"/>
      <c r="AH1864" s="11"/>
    </row>
    <row r="1865" spans="1:34" x14ac:dyDescent="0.25">
      <c r="A1865" s="11"/>
      <c r="B1865" s="11"/>
      <c r="C1865" s="11"/>
      <c r="D1865" s="11"/>
      <c r="E1865" s="11"/>
      <c r="H1865" s="11"/>
      <c r="I1865" s="202"/>
      <c r="J1865" s="11"/>
      <c r="K1865" s="11"/>
      <c r="L1865" s="11"/>
      <c r="M1865" s="11"/>
      <c r="N1865" s="11"/>
      <c r="O1865" s="11"/>
      <c r="P1865" s="11"/>
      <c r="Q1865" s="11"/>
      <c r="R1865" s="11"/>
      <c r="S1865" s="11"/>
      <c r="T1865" s="11"/>
      <c r="U1865" s="11"/>
      <c r="V1865" s="11"/>
      <c r="W1865" s="11"/>
      <c r="X1865" s="11"/>
      <c r="Y1865" s="11"/>
      <c r="Z1865" s="11"/>
      <c r="AA1865" s="11"/>
      <c r="AB1865" s="11"/>
      <c r="AC1865" s="11"/>
      <c r="AD1865" s="11"/>
      <c r="AE1865" s="11"/>
      <c r="AF1865" s="11"/>
      <c r="AG1865" s="11"/>
      <c r="AH1865" s="11"/>
    </row>
    <row r="1866" spans="1:34" x14ac:dyDescent="0.25">
      <c r="A1866" s="11"/>
      <c r="B1866" s="11"/>
      <c r="C1866" s="11"/>
      <c r="D1866" s="11"/>
      <c r="E1866" s="11"/>
      <c r="H1866" s="11"/>
      <c r="I1866" s="202"/>
      <c r="J1866" s="11"/>
      <c r="K1866" s="11"/>
      <c r="L1866" s="11"/>
      <c r="M1866" s="11"/>
      <c r="N1866" s="11"/>
      <c r="O1866" s="11"/>
      <c r="P1866" s="11"/>
      <c r="Q1866" s="11"/>
      <c r="R1866" s="11"/>
      <c r="S1866" s="11"/>
      <c r="T1866" s="11"/>
      <c r="U1866" s="11"/>
      <c r="V1866" s="11"/>
      <c r="W1866" s="11"/>
      <c r="X1866" s="11"/>
      <c r="Y1866" s="11"/>
      <c r="Z1866" s="11"/>
      <c r="AA1866" s="11"/>
      <c r="AB1866" s="11"/>
      <c r="AC1866" s="11"/>
      <c r="AD1866" s="11"/>
      <c r="AE1866" s="11"/>
      <c r="AF1866" s="11"/>
      <c r="AG1866" s="11"/>
      <c r="AH1866" s="11"/>
    </row>
    <row r="1867" spans="1:34" x14ac:dyDescent="0.25">
      <c r="A1867" s="11"/>
      <c r="B1867" s="11"/>
      <c r="C1867" s="11"/>
      <c r="D1867" s="11"/>
      <c r="E1867" s="11"/>
      <c r="H1867" s="11"/>
      <c r="I1867" s="202"/>
      <c r="J1867" s="11"/>
      <c r="K1867" s="11"/>
      <c r="L1867" s="11"/>
      <c r="M1867" s="11"/>
      <c r="N1867" s="11"/>
      <c r="O1867" s="11"/>
      <c r="P1867" s="11"/>
      <c r="Q1867" s="11"/>
      <c r="R1867" s="11"/>
      <c r="S1867" s="11"/>
      <c r="T1867" s="11"/>
      <c r="U1867" s="11"/>
      <c r="V1867" s="11"/>
      <c r="W1867" s="11"/>
      <c r="X1867" s="11"/>
      <c r="Y1867" s="11"/>
      <c r="Z1867" s="11"/>
      <c r="AA1867" s="11"/>
      <c r="AB1867" s="11"/>
      <c r="AC1867" s="11"/>
      <c r="AD1867" s="11"/>
      <c r="AE1867" s="11"/>
      <c r="AF1867" s="11"/>
      <c r="AG1867" s="11"/>
      <c r="AH1867" s="11"/>
    </row>
    <row r="1868" spans="1:34" x14ac:dyDescent="0.25">
      <c r="A1868" s="11"/>
      <c r="B1868" s="11"/>
      <c r="C1868" s="11"/>
      <c r="D1868" s="11"/>
      <c r="E1868" s="11"/>
      <c r="H1868" s="11"/>
      <c r="I1868" s="202"/>
      <c r="J1868" s="11"/>
      <c r="K1868" s="11"/>
      <c r="L1868" s="11"/>
      <c r="M1868" s="11"/>
      <c r="N1868" s="11"/>
      <c r="O1868" s="11"/>
      <c r="P1868" s="11"/>
      <c r="Q1868" s="11"/>
      <c r="R1868" s="11"/>
      <c r="S1868" s="11"/>
      <c r="T1868" s="11"/>
      <c r="U1868" s="11"/>
      <c r="V1868" s="11"/>
      <c r="W1868" s="11"/>
      <c r="X1868" s="11"/>
      <c r="Y1868" s="11"/>
      <c r="Z1868" s="11"/>
      <c r="AA1868" s="11"/>
      <c r="AB1868" s="11"/>
      <c r="AC1868" s="11"/>
      <c r="AD1868" s="11"/>
      <c r="AE1868" s="11"/>
      <c r="AF1868" s="11"/>
      <c r="AG1868" s="11"/>
      <c r="AH1868" s="11"/>
    </row>
    <row r="1869" spans="1:34" x14ac:dyDescent="0.25">
      <c r="A1869" s="11"/>
      <c r="B1869" s="11"/>
      <c r="C1869" s="11"/>
      <c r="D1869" s="11"/>
      <c r="E1869" s="11"/>
      <c r="H1869" s="11"/>
      <c r="I1869" s="202"/>
      <c r="J1869" s="11"/>
      <c r="K1869" s="11"/>
      <c r="L1869" s="11"/>
      <c r="M1869" s="11"/>
      <c r="N1869" s="11"/>
      <c r="O1869" s="11"/>
      <c r="P1869" s="11"/>
      <c r="Q1869" s="11"/>
      <c r="R1869" s="11"/>
      <c r="S1869" s="11"/>
      <c r="T1869" s="11"/>
      <c r="U1869" s="11"/>
      <c r="V1869" s="11"/>
      <c r="W1869" s="11"/>
      <c r="X1869" s="11"/>
      <c r="Y1869" s="11"/>
      <c r="Z1869" s="11"/>
      <c r="AA1869" s="11"/>
      <c r="AB1869" s="11"/>
      <c r="AC1869" s="11"/>
      <c r="AD1869" s="11"/>
      <c r="AE1869" s="11"/>
      <c r="AF1869" s="11"/>
      <c r="AG1869" s="11"/>
      <c r="AH1869" s="11"/>
    </row>
    <row r="1870" spans="1:34" x14ac:dyDescent="0.25">
      <c r="A1870" s="11"/>
      <c r="B1870" s="11"/>
      <c r="C1870" s="11"/>
      <c r="D1870" s="11"/>
      <c r="E1870" s="11"/>
      <c r="H1870" s="11"/>
      <c r="I1870" s="202"/>
      <c r="J1870" s="11"/>
      <c r="K1870" s="11"/>
      <c r="L1870" s="11"/>
      <c r="M1870" s="11"/>
      <c r="N1870" s="11"/>
      <c r="O1870" s="11"/>
      <c r="P1870" s="11"/>
      <c r="Q1870" s="11"/>
      <c r="R1870" s="11"/>
      <c r="S1870" s="11"/>
      <c r="T1870" s="11"/>
      <c r="U1870" s="11"/>
      <c r="V1870" s="11"/>
      <c r="W1870" s="11"/>
      <c r="X1870" s="11"/>
      <c r="Y1870" s="11"/>
      <c r="Z1870" s="11"/>
      <c r="AA1870" s="11"/>
      <c r="AB1870" s="11"/>
      <c r="AC1870" s="11"/>
      <c r="AD1870" s="11"/>
      <c r="AE1870" s="11"/>
      <c r="AF1870" s="11"/>
      <c r="AG1870" s="11"/>
      <c r="AH1870" s="11"/>
    </row>
    <row r="1871" spans="1:34" x14ac:dyDescent="0.25">
      <c r="A1871" s="11"/>
      <c r="B1871" s="11"/>
      <c r="C1871" s="11"/>
      <c r="D1871" s="11"/>
      <c r="E1871" s="11"/>
      <c r="H1871" s="11"/>
      <c r="I1871" s="202"/>
      <c r="J1871" s="11"/>
      <c r="K1871" s="11"/>
      <c r="L1871" s="11"/>
      <c r="M1871" s="11"/>
      <c r="N1871" s="11"/>
      <c r="O1871" s="11"/>
      <c r="P1871" s="11"/>
      <c r="Q1871" s="11"/>
      <c r="R1871" s="11"/>
      <c r="S1871" s="11"/>
      <c r="T1871" s="11"/>
      <c r="U1871" s="11"/>
      <c r="V1871" s="11"/>
      <c r="W1871" s="11"/>
      <c r="X1871" s="11"/>
      <c r="Y1871" s="11"/>
      <c r="Z1871" s="11"/>
      <c r="AA1871" s="11"/>
      <c r="AB1871" s="11"/>
      <c r="AC1871" s="11"/>
      <c r="AD1871" s="11"/>
      <c r="AE1871" s="11"/>
      <c r="AF1871" s="11"/>
      <c r="AG1871" s="11"/>
      <c r="AH1871" s="11"/>
    </row>
    <row r="1872" spans="1:34" x14ac:dyDescent="0.25">
      <c r="A1872" s="11"/>
      <c r="B1872" s="11"/>
      <c r="C1872" s="11"/>
      <c r="D1872" s="11"/>
      <c r="E1872" s="11"/>
      <c r="H1872" s="11"/>
      <c r="I1872" s="202"/>
      <c r="J1872" s="11"/>
      <c r="K1872" s="11"/>
      <c r="L1872" s="11"/>
      <c r="M1872" s="11"/>
      <c r="N1872" s="11"/>
      <c r="O1872" s="11"/>
      <c r="P1872" s="11"/>
      <c r="Q1872" s="11"/>
      <c r="R1872" s="11"/>
      <c r="S1872" s="11"/>
      <c r="T1872" s="11"/>
      <c r="U1872" s="11"/>
      <c r="V1872" s="11"/>
      <c r="W1872" s="11"/>
      <c r="X1872" s="11"/>
      <c r="Y1872" s="11"/>
      <c r="Z1872" s="11"/>
      <c r="AA1872" s="11"/>
      <c r="AB1872" s="11"/>
      <c r="AC1872" s="11"/>
      <c r="AD1872" s="11"/>
      <c r="AE1872" s="11"/>
      <c r="AF1872" s="11"/>
      <c r="AG1872" s="11"/>
      <c r="AH1872" s="11"/>
    </row>
    <row r="1873" spans="1:34" x14ac:dyDescent="0.25">
      <c r="A1873" s="11"/>
      <c r="B1873" s="11"/>
      <c r="C1873" s="11"/>
      <c r="D1873" s="11"/>
      <c r="E1873" s="11"/>
      <c r="H1873" s="11"/>
      <c r="I1873" s="202"/>
      <c r="J1873" s="11"/>
      <c r="K1873" s="11"/>
      <c r="L1873" s="11"/>
      <c r="M1873" s="11"/>
      <c r="N1873" s="11"/>
      <c r="O1873" s="11"/>
      <c r="P1873" s="11"/>
      <c r="Q1873" s="11"/>
      <c r="R1873" s="11"/>
      <c r="S1873" s="11"/>
      <c r="T1873" s="11"/>
      <c r="U1873" s="11"/>
      <c r="V1873" s="11"/>
      <c r="W1873" s="11"/>
      <c r="X1873" s="11"/>
      <c r="Y1873" s="11"/>
      <c r="Z1873" s="11"/>
      <c r="AA1873" s="11"/>
      <c r="AB1873" s="11"/>
      <c r="AC1873" s="11"/>
      <c r="AD1873" s="11"/>
      <c r="AE1873" s="11"/>
      <c r="AF1873" s="11"/>
      <c r="AG1873" s="11"/>
      <c r="AH1873" s="11"/>
    </row>
    <row r="1874" spans="1:34" x14ac:dyDescent="0.25">
      <c r="A1874" s="11"/>
      <c r="B1874" s="11"/>
      <c r="C1874" s="11"/>
      <c r="D1874" s="11"/>
      <c r="E1874" s="11"/>
      <c r="H1874" s="11"/>
      <c r="I1874" s="202"/>
      <c r="J1874" s="11"/>
      <c r="K1874" s="11"/>
      <c r="L1874" s="11"/>
      <c r="M1874" s="11"/>
      <c r="N1874" s="11"/>
      <c r="O1874" s="11"/>
      <c r="P1874" s="11"/>
      <c r="Q1874" s="11"/>
      <c r="R1874" s="11"/>
      <c r="S1874" s="11"/>
      <c r="T1874" s="11"/>
      <c r="U1874" s="11"/>
      <c r="V1874" s="11"/>
      <c r="W1874" s="11"/>
      <c r="X1874" s="11"/>
      <c r="Y1874" s="11"/>
      <c r="Z1874" s="11"/>
      <c r="AA1874" s="11"/>
      <c r="AB1874" s="11"/>
      <c r="AC1874" s="11"/>
      <c r="AD1874" s="11"/>
      <c r="AE1874" s="11"/>
      <c r="AF1874" s="11"/>
      <c r="AG1874" s="11"/>
      <c r="AH1874" s="11"/>
    </row>
    <row r="1875" spans="1:34" x14ac:dyDescent="0.25">
      <c r="A1875" s="11"/>
      <c r="B1875" s="11"/>
      <c r="C1875" s="11"/>
      <c r="D1875" s="11"/>
      <c r="E1875" s="11"/>
      <c r="H1875" s="11"/>
      <c r="I1875" s="202"/>
      <c r="J1875" s="11"/>
      <c r="K1875" s="11"/>
      <c r="L1875" s="11"/>
      <c r="M1875" s="11"/>
      <c r="N1875" s="11"/>
      <c r="O1875" s="11"/>
      <c r="P1875" s="11"/>
      <c r="Q1875" s="11"/>
      <c r="R1875" s="11"/>
      <c r="S1875" s="11"/>
      <c r="T1875" s="11"/>
      <c r="U1875" s="11"/>
      <c r="V1875" s="11"/>
      <c r="W1875" s="11"/>
      <c r="X1875" s="11"/>
      <c r="Y1875" s="11"/>
      <c r="Z1875" s="11"/>
      <c r="AA1875" s="11"/>
      <c r="AB1875" s="11"/>
      <c r="AC1875" s="11"/>
      <c r="AD1875" s="11"/>
      <c r="AE1875" s="11"/>
      <c r="AF1875" s="11"/>
      <c r="AG1875" s="11"/>
      <c r="AH1875" s="11"/>
    </row>
    <row r="1876" spans="1:34" x14ac:dyDescent="0.25">
      <c r="A1876" s="11"/>
      <c r="B1876" s="11"/>
      <c r="C1876" s="11"/>
      <c r="D1876" s="11"/>
      <c r="E1876" s="11"/>
      <c r="H1876" s="11"/>
      <c r="I1876" s="202"/>
      <c r="J1876" s="11"/>
      <c r="K1876" s="11"/>
      <c r="L1876" s="11"/>
      <c r="M1876" s="11"/>
      <c r="N1876" s="11"/>
      <c r="O1876" s="11"/>
      <c r="P1876" s="11"/>
      <c r="Q1876" s="11"/>
      <c r="R1876" s="11"/>
      <c r="S1876" s="11"/>
      <c r="T1876" s="11"/>
      <c r="U1876" s="11"/>
      <c r="V1876" s="11"/>
      <c r="W1876" s="11"/>
      <c r="X1876" s="11"/>
      <c r="Y1876" s="11"/>
      <c r="Z1876" s="11"/>
      <c r="AA1876" s="11"/>
      <c r="AB1876" s="11"/>
      <c r="AC1876" s="11"/>
      <c r="AD1876" s="11"/>
      <c r="AE1876" s="11"/>
      <c r="AF1876" s="11"/>
      <c r="AG1876" s="11"/>
      <c r="AH1876" s="11"/>
    </row>
    <row r="1877" spans="1:34" x14ac:dyDescent="0.25">
      <c r="A1877" s="11"/>
      <c r="B1877" s="11"/>
      <c r="C1877" s="11"/>
      <c r="D1877" s="11"/>
      <c r="E1877" s="11"/>
      <c r="H1877" s="11"/>
      <c r="I1877" s="202"/>
      <c r="J1877" s="11"/>
      <c r="K1877" s="11"/>
      <c r="L1877" s="11"/>
      <c r="M1877" s="11"/>
      <c r="N1877" s="11"/>
      <c r="O1877" s="11"/>
      <c r="P1877" s="11"/>
      <c r="Q1877" s="11"/>
      <c r="R1877" s="11"/>
      <c r="S1877" s="11"/>
      <c r="T1877" s="11"/>
      <c r="U1877" s="11"/>
      <c r="V1877" s="11"/>
      <c r="W1877" s="11"/>
      <c r="X1877" s="11"/>
      <c r="Y1877" s="11"/>
      <c r="Z1877" s="11"/>
      <c r="AA1877" s="11"/>
      <c r="AB1877" s="11"/>
      <c r="AC1877" s="11"/>
      <c r="AD1877" s="11"/>
      <c r="AE1877" s="11"/>
      <c r="AF1877" s="11"/>
      <c r="AG1877" s="11"/>
      <c r="AH1877" s="11"/>
    </row>
    <row r="1878" spans="1:34" x14ac:dyDescent="0.25">
      <c r="A1878" s="11"/>
      <c r="B1878" s="11"/>
      <c r="C1878" s="11"/>
      <c r="D1878" s="11"/>
      <c r="E1878" s="11"/>
      <c r="H1878" s="11"/>
      <c r="I1878" s="202"/>
      <c r="J1878" s="11"/>
      <c r="K1878" s="11"/>
      <c r="L1878" s="11"/>
      <c r="M1878" s="11"/>
      <c r="N1878" s="11"/>
      <c r="O1878" s="11"/>
      <c r="P1878" s="11"/>
      <c r="Q1878" s="11"/>
      <c r="R1878" s="11"/>
      <c r="S1878" s="11"/>
      <c r="T1878" s="11"/>
      <c r="U1878" s="11"/>
      <c r="V1878" s="11"/>
      <c r="W1878" s="11"/>
      <c r="X1878" s="11"/>
      <c r="Y1878" s="11"/>
      <c r="Z1878" s="11"/>
      <c r="AA1878" s="11"/>
      <c r="AB1878" s="11"/>
      <c r="AC1878" s="11"/>
      <c r="AD1878" s="11"/>
      <c r="AE1878" s="11"/>
      <c r="AF1878" s="11"/>
      <c r="AG1878" s="11"/>
      <c r="AH1878" s="11"/>
    </row>
    <row r="1879" spans="1:34" x14ac:dyDescent="0.25">
      <c r="A1879" s="11"/>
      <c r="B1879" s="11"/>
      <c r="C1879" s="11"/>
      <c r="D1879" s="11"/>
      <c r="E1879" s="11"/>
      <c r="H1879" s="11"/>
      <c r="I1879" s="202"/>
      <c r="J1879" s="11"/>
      <c r="K1879" s="11"/>
      <c r="L1879" s="11"/>
      <c r="M1879" s="11"/>
      <c r="N1879" s="11"/>
      <c r="O1879" s="11"/>
      <c r="P1879" s="11"/>
      <c r="Q1879" s="11"/>
      <c r="R1879" s="11"/>
      <c r="S1879" s="11"/>
      <c r="T1879" s="11"/>
      <c r="U1879" s="11"/>
      <c r="V1879" s="11"/>
      <c r="W1879" s="11"/>
      <c r="X1879" s="11"/>
      <c r="Y1879" s="11"/>
      <c r="Z1879" s="11"/>
      <c r="AA1879" s="11"/>
      <c r="AB1879" s="11"/>
      <c r="AC1879" s="11"/>
      <c r="AD1879" s="11"/>
      <c r="AE1879" s="11"/>
      <c r="AF1879" s="11"/>
      <c r="AG1879" s="11"/>
      <c r="AH1879" s="11"/>
    </row>
    <row r="1880" spans="1:34" x14ac:dyDescent="0.25">
      <c r="A1880" s="11"/>
      <c r="B1880" s="11"/>
      <c r="C1880" s="11"/>
      <c r="D1880" s="11"/>
      <c r="E1880" s="11"/>
      <c r="H1880" s="11"/>
      <c r="I1880" s="202"/>
      <c r="J1880" s="11"/>
      <c r="K1880" s="11"/>
      <c r="L1880" s="11"/>
      <c r="M1880" s="11"/>
      <c r="N1880" s="11"/>
      <c r="O1880" s="11"/>
      <c r="P1880" s="11"/>
      <c r="Q1880" s="11"/>
      <c r="R1880" s="11"/>
      <c r="S1880" s="11"/>
      <c r="T1880" s="11"/>
      <c r="U1880" s="11"/>
      <c r="V1880" s="11"/>
      <c r="W1880" s="11"/>
      <c r="X1880" s="11"/>
      <c r="Y1880" s="11"/>
      <c r="Z1880" s="11"/>
      <c r="AA1880" s="11"/>
      <c r="AB1880" s="11"/>
      <c r="AC1880" s="11"/>
      <c r="AD1880" s="11"/>
      <c r="AE1880" s="11"/>
      <c r="AF1880" s="11"/>
      <c r="AG1880" s="11"/>
      <c r="AH1880" s="11"/>
    </row>
    <row r="1881" spans="1:34" x14ac:dyDescent="0.25">
      <c r="A1881" s="11"/>
      <c r="B1881" s="11"/>
      <c r="C1881" s="11"/>
      <c r="D1881" s="11"/>
      <c r="E1881" s="11"/>
      <c r="H1881" s="11"/>
      <c r="I1881" s="202"/>
      <c r="J1881" s="11"/>
      <c r="K1881" s="11"/>
      <c r="L1881" s="11"/>
      <c r="M1881" s="11"/>
      <c r="N1881" s="11"/>
      <c r="O1881" s="11"/>
      <c r="P1881" s="11"/>
      <c r="Q1881" s="11"/>
      <c r="R1881" s="11"/>
      <c r="S1881" s="11"/>
      <c r="T1881" s="11"/>
      <c r="U1881" s="11"/>
      <c r="V1881" s="11"/>
      <c r="W1881" s="11"/>
      <c r="X1881" s="11"/>
      <c r="Y1881" s="11"/>
      <c r="Z1881" s="11"/>
      <c r="AA1881" s="11"/>
      <c r="AB1881" s="11"/>
      <c r="AC1881" s="11"/>
      <c r="AD1881" s="11"/>
      <c r="AE1881" s="11"/>
      <c r="AF1881" s="11"/>
      <c r="AG1881" s="11"/>
      <c r="AH1881" s="11"/>
    </row>
    <row r="1882" spans="1:34" x14ac:dyDescent="0.25">
      <c r="A1882" s="11"/>
      <c r="B1882" s="11"/>
      <c r="C1882" s="11"/>
      <c r="D1882" s="11"/>
      <c r="E1882" s="11"/>
      <c r="H1882" s="11"/>
      <c r="I1882" s="202"/>
      <c r="J1882" s="11"/>
      <c r="K1882" s="11"/>
      <c r="L1882" s="11"/>
      <c r="M1882" s="11"/>
      <c r="N1882" s="11"/>
      <c r="O1882" s="11"/>
      <c r="P1882" s="11"/>
      <c r="Q1882" s="11"/>
      <c r="R1882" s="11"/>
      <c r="S1882" s="11"/>
      <c r="T1882" s="11"/>
      <c r="U1882" s="11"/>
      <c r="V1882" s="11"/>
      <c r="W1882" s="11"/>
      <c r="X1882" s="11"/>
      <c r="Y1882" s="11"/>
      <c r="Z1882" s="11"/>
      <c r="AA1882" s="11"/>
      <c r="AB1882" s="11"/>
      <c r="AC1882" s="11"/>
      <c r="AD1882" s="11"/>
      <c r="AE1882" s="11"/>
      <c r="AF1882" s="11"/>
      <c r="AG1882" s="11"/>
      <c r="AH1882" s="11"/>
    </row>
    <row r="1883" spans="1:34" x14ac:dyDescent="0.25">
      <c r="A1883" s="11"/>
      <c r="B1883" s="11"/>
      <c r="C1883" s="11"/>
      <c r="D1883" s="11"/>
      <c r="E1883" s="11"/>
      <c r="H1883" s="11"/>
      <c r="I1883" s="202"/>
      <c r="J1883" s="11"/>
      <c r="K1883" s="11"/>
      <c r="L1883" s="11"/>
      <c r="M1883" s="11"/>
      <c r="N1883" s="11"/>
      <c r="O1883" s="11"/>
      <c r="P1883" s="11"/>
      <c r="Q1883" s="11"/>
      <c r="R1883" s="11"/>
      <c r="S1883" s="11"/>
      <c r="T1883" s="11"/>
      <c r="U1883" s="11"/>
      <c r="V1883" s="11"/>
      <c r="W1883" s="11"/>
      <c r="X1883" s="11"/>
      <c r="Y1883" s="11"/>
      <c r="Z1883" s="11"/>
      <c r="AA1883" s="11"/>
      <c r="AB1883" s="11"/>
      <c r="AC1883" s="11"/>
      <c r="AD1883" s="11"/>
      <c r="AE1883" s="11"/>
      <c r="AF1883" s="11"/>
      <c r="AG1883" s="11"/>
      <c r="AH1883" s="11"/>
    </row>
    <row r="1884" spans="1:34" x14ac:dyDescent="0.25">
      <c r="A1884" s="11"/>
      <c r="B1884" s="11"/>
      <c r="C1884" s="11"/>
      <c r="D1884" s="11"/>
      <c r="E1884" s="11"/>
      <c r="H1884" s="11"/>
      <c r="I1884" s="202"/>
      <c r="J1884" s="11"/>
      <c r="K1884" s="11"/>
      <c r="L1884" s="11"/>
      <c r="M1884" s="11"/>
      <c r="N1884" s="11"/>
      <c r="O1884" s="11"/>
      <c r="P1884" s="11"/>
      <c r="Q1884" s="11"/>
      <c r="R1884" s="11"/>
      <c r="S1884" s="11"/>
      <c r="T1884" s="11"/>
      <c r="U1884" s="11"/>
      <c r="V1884" s="11"/>
      <c r="W1884" s="11"/>
      <c r="X1884" s="11"/>
      <c r="Y1884" s="11"/>
      <c r="Z1884" s="11"/>
      <c r="AA1884" s="11"/>
      <c r="AB1884" s="11"/>
      <c r="AC1884" s="11"/>
      <c r="AD1884" s="11"/>
      <c r="AE1884" s="11"/>
      <c r="AF1884" s="11"/>
      <c r="AG1884" s="11"/>
      <c r="AH1884" s="11"/>
    </row>
    <row r="1885" spans="1:34" x14ac:dyDescent="0.25">
      <c r="A1885" s="11"/>
      <c r="B1885" s="11"/>
      <c r="C1885" s="11"/>
      <c r="D1885" s="11"/>
      <c r="E1885" s="11"/>
      <c r="H1885" s="11"/>
      <c r="I1885" s="202"/>
      <c r="J1885" s="11"/>
      <c r="K1885" s="11"/>
      <c r="L1885" s="11"/>
      <c r="M1885" s="11"/>
      <c r="N1885" s="11"/>
      <c r="O1885" s="11"/>
      <c r="P1885" s="11"/>
      <c r="Q1885" s="11"/>
      <c r="R1885" s="11"/>
      <c r="S1885" s="11"/>
      <c r="T1885" s="11"/>
      <c r="U1885" s="11"/>
      <c r="V1885" s="11"/>
      <c r="W1885" s="11"/>
      <c r="X1885" s="11"/>
      <c r="Y1885" s="11"/>
      <c r="Z1885" s="11"/>
      <c r="AA1885" s="11"/>
      <c r="AB1885" s="11"/>
      <c r="AC1885" s="11"/>
      <c r="AD1885" s="11"/>
      <c r="AE1885" s="11"/>
      <c r="AF1885" s="11"/>
      <c r="AG1885" s="11"/>
      <c r="AH1885" s="11"/>
    </row>
    <row r="1886" spans="1:34" x14ac:dyDescent="0.25">
      <c r="A1886" s="11"/>
      <c r="B1886" s="11"/>
      <c r="C1886" s="11"/>
      <c r="D1886" s="11"/>
      <c r="E1886" s="11"/>
      <c r="H1886" s="11"/>
      <c r="I1886" s="202"/>
      <c r="J1886" s="11"/>
      <c r="K1886" s="11"/>
      <c r="L1886" s="11"/>
      <c r="M1886" s="11"/>
      <c r="N1886" s="11"/>
      <c r="O1886" s="11"/>
      <c r="P1886" s="11"/>
      <c r="Q1886" s="11"/>
      <c r="R1886" s="11"/>
      <c r="S1886" s="11"/>
      <c r="T1886" s="11"/>
      <c r="U1886" s="11"/>
      <c r="V1886" s="11"/>
      <c r="W1886" s="11"/>
      <c r="X1886" s="11"/>
      <c r="Y1886" s="11"/>
      <c r="Z1886" s="11"/>
      <c r="AA1886" s="11"/>
      <c r="AB1886" s="11"/>
      <c r="AC1886" s="11"/>
      <c r="AD1886" s="11"/>
      <c r="AE1886" s="11"/>
      <c r="AF1886" s="11"/>
      <c r="AG1886" s="11"/>
      <c r="AH1886" s="11"/>
    </row>
    <row r="1887" spans="1:34" x14ac:dyDescent="0.25">
      <c r="A1887" s="11"/>
      <c r="B1887" s="11"/>
      <c r="C1887" s="11"/>
      <c r="D1887" s="11"/>
      <c r="E1887" s="11"/>
      <c r="H1887" s="11"/>
      <c r="I1887" s="202"/>
      <c r="J1887" s="11"/>
      <c r="K1887" s="11"/>
      <c r="L1887" s="11"/>
      <c r="M1887" s="11"/>
      <c r="N1887" s="11"/>
      <c r="O1887" s="11"/>
      <c r="P1887" s="11"/>
      <c r="Q1887" s="11"/>
      <c r="R1887" s="11"/>
      <c r="S1887" s="11"/>
      <c r="T1887" s="11"/>
      <c r="U1887" s="11"/>
      <c r="V1887" s="11"/>
      <c r="W1887" s="11"/>
      <c r="X1887" s="11"/>
      <c r="Y1887" s="11"/>
      <c r="Z1887" s="11"/>
      <c r="AA1887" s="11"/>
      <c r="AB1887" s="11"/>
      <c r="AC1887" s="11"/>
      <c r="AD1887" s="11"/>
      <c r="AE1887" s="11"/>
      <c r="AF1887" s="11"/>
      <c r="AG1887" s="11"/>
      <c r="AH1887" s="11"/>
    </row>
    <row r="1888" spans="1:34" x14ac:dyDescent="0.25">
      <c r="A1888" s="11"/>
      <c r="B1888" s="11"/>
      <c r="C1888" s="11"/>
      <c r="D1888" s="11"/>
      <c r="E1888" s="11"/>
      <c r="H1888" s="11"/>
      <c r="I1888" s="202"/>
      <c r="J1888" s="11"/>
      <c r="K1888" s="11"/>
      <c r="L1888" s="11"/>
      <c r="M1888" s="11"/>
      <c r="N1888" s="11"/>
      <c r="O1888" s="11"/>
      <c r="P1888" s="11"/>
      <c r="Q1888" s="11"/>
      <c r="R1888" s="11"/>
      <c r="S1888" s="11"/>
      <c r="T1888" s="11"/>
      <c r="U1888" s="11"/>
      <c r="V1888" s="11"/>
      <c r="W1888" s="11"/>
      <c r="X1888" s="11"/>
      <c r="Y1888" s="11"/>
      <c r="Z1888" s="11"/>
      <c r="AA1888" s="11"/>
      <c r="AB1888" s="11"/>
      <c r="AC1888" s="11"/>
      <c r="AD1888" s="11"/>
      <c r="AE1888" s="11"/>
      <c r="AF1888" s="11"/>
      <c r="AG1888" s="11"/>
      <c r="AH1888" s="11"/>
    </row>
    <row r="1889" spans="1:34" x14ac:dyDescent="0.25">
      <c r="A1889" s="11"/>
      <c r="B1889" s="11"/>
      <c r="C1889" s="11"/>
      <c r="D1889" s="11"/>
      <c r="E1889" s="11"/>
      <c r="H1889" s="11"/>
      <c r="I1889" s="202"/>
      <c r="J1889" s="11"/>
      <c r="K1889" s="11"/>
      <c r="L1889" s="11"/>
      <c r="M1889" s="11"/>
      <c r="N1889" s="11"/>
      <c r="O1889" s="11"/>
      <c r="P1889" s="11"/>
      <c r="Q1889" s="11"/>
      <c r="R1889" s="11"/>
      <c r="S1889" s="11"/>
      <c r="T1889" s="11"/>
      <c r="U1889" s="11"/>
      <c r="V1889" s="11"/>
      <c r="W1889" s="11"/>
      <c r="X1889" s="11"/>
      <c r="Y1889" s="11"/>
      <c r="Z1889" s="11"/>
      <c r="AA1889" s="11"/>
      <c r="AB1889" s="11"/>
      <c r="AC1889" s="11"/>
      <c r="AD1889" s="11"/>
      <c r="AE1889" s="11"/>
      <c r="AF1889" s="11"/>
      <c r="AG1889" s="11"/>
      <c r="AH1889" s="11"/>
    </row>
    <row r="1890" spans="1:34" x14ac:dyDescent="0.25">
      <c r="A1890" s="11"/>
      <c r="B1890" s="11"/>
      <c r="C1890" s="11"/>
      <c r="D1890" s="11"/>
      <c r="E1890" s="11"/>
      <c r="H1890" s="11"/>
      <c r="I1890" s="202"/>
      <c r="J1890" s="11"/>
      <c r="K1890" s="11"/>
      <c r="L1890" s="11"/>
      <c r="M1890" s="11"/>
      <c r="N1890" s="11"/>
      <c r="O1890" s="11"/>
      <c r="P1890" s="11"/>
      <c r="Q1890" s="11"/>
      <c r="R1890" s="11"/>
      <c r="S1890" s="11"/>
      <c r="T1890" s="11"/>
      <c r="U1890" s="11"/>
      <c r="V1890" s="11"/>
      <c r="W1890" s="11"/>
      <c r="X1890" s="11"/>
      <c r="Y1890" s="11"/>
      <c r="Z1890" s="11"/>
      <c r="AA1890" s="11"/>
      <c r="AB1890" s="11"/>
      <c r="AC1890" s="11"/>
      <c r="AD1890" s="11"/>
      <c r="AE1890" s="11"/>
      <c r="AF1890" s="11"/>
      <c r="AG1890" s="11"/>
      <c r="AH1890" s="11"/>
    </row>
    <row r="1891" spans="1:34" x14ac:dyDescent="0.25">
      <c r="A1891" s="11"/>
      <c r="B1891" s="11"/>
      <c r="C1891" s="11"/>
      <c r="D1891" s="11"/>
      <c r="E1891" s="11"/>
      <c r="H1891" s="11"/>
      <c r="I1891" s="202"/>
      <c r="J1891" s="11"/>
      <c r="K1891" s="11"/>
      <c r="L1891" s="11"/>
      <c r="M1891" s="11"/>
      <c r="N1891" s="11"/>
      <c r="O1891" s="11"/>
      <c r="P1891" s="11"/>
      <c r="Q1891" s="11"/>
      <c r="R1891" s="11"/>
      <c r="S1891" s="11"/>
      <c r="T1891" s="11"/>
      <c r="U1891" s="11"/>
      <c r="V1891" s="11"/>
      <c r="W1891" s="11"/>
      <c r="X1891" s="11"/>
      <c r="Y1891" s="11"/>
      <c r="Z1891" s="11"/>
      <c r="AA1891" s="11"/>
      <c r="AB1891" s="11"/>
      <c r="AC1891" s="11"/>
      <c r="AD1891" s="11"/>
      <c r="AE1891" s="11"/>
      <c r="AF1891" s="11"/>
      <c r="AG1891" s="11"/>
      <c r="AH1891" s="11"/>
    </row>
    <row r="1892" spans="1:34" x14ac:dyDescent="0.25">
      <c r="A1892" s="11"/>
      <c r="B1892" s="11"/>
      <c r="C1892" s="11"/>
      <c r="D1892" s="11"/>
      <c r="E1892" s="11"/>
      <c r="H1892" s="11"/>
      <c r="I1892" s="202"/>
      <c r="J1892" s="11"/>
      <c r="K1892" s="11"/>
      <c r="L1892" s="11"/>
      <c r="M1892" s="11"/>
      <c r="N1892" s="11"/>
      <c r="O1892" s="11"/>
      <c r="P1892" s="11"/>
      <c r="Q1892" s="11"/>
      <c r="R1892" s="11"/>
      <c r="S1892" s="11"/>
      <c r="T1892" s="11"/>
      <c r="U1892" s="11"/>
      <c r="V1892" s="11"/>
      <c r="W1892" s="11"/>
      <c r="X1892" s="11"/>
      <c r="Y1892" s="11"/>
      <c r="Z1892" s="11"/>
      <c r="AA1892" s="11"/>
      <c r="AB1892" s="11"/>
      <c r="AC1892" s="11"/>
      <c r="AD1892" s="11"/>
      <c r="AE1892" s="11"/>
      <c r="AF1892" s="11"/>
      <c r="AG1892" s="11"/>
      <c r="AH1892" s="11"/>
    </row>
    <row r="1893" spans="1:34" x14ac:dyDescent="0.25">
      <c r="A1893" s="11"/>
      <c r="B1893" s="11"/>
      <c r="C1893" s="11"/>
      <c r="D1893" s="11"/>
      <c r="E1893" s="11"/>
      <c r="H1893" s="11"/>
      <c r="I1893" s="202"/>
      <c r="J1893" s="11"/>
      <c r="K1893" s="11"/>
      <c r="L1893" s="11"/>
      <c r="M1893" s="11"/>
      <c r="N1893" s="11"/>
      <c r="O1893" s="11"/>
      <c r="P1893" s="11"/>
      <c r="Q1893" s="11"/>
      <c r="R1893" s="11"/>
      <c r="S1893" s="11"/>
      <c r="T1893" s="11"/>
      <c r="U1893" s="11"/>
      <c r="V1893" s="11"/>
      <c r="W1893" s="11"/>
      <c r="X1893" s="11"/>
      <c r="Y1893" s="11"/>
      <c r="Z1893" s="11"/>
      <c r="AA1893" s="11"/>
      <c r="AB1893" s="11"/>
      <c r="AC1893" s="11"/>
      <c r="AD1893" s="11"/>
      <c r="AE1893" s="11"/>
      <c r="AF1893" s="11"/>
      <c r="AG1893" s="11"/>
      <c r="AH1893" s="11"/>
    </row>
    <row r="1894" spans="1:34" x14ac:dyDescent="0.25">
      <c r="A1894" s="11"/>
      <c r="B1894" s="11"/>
      <c r="C1894" s="11"/>
      <c r="D1894" s="11"/>
      <c r="E1894" s="11"/>
      <c r="H1894" s="11"/>
      <c r="I1894" s="202"/>
      <c r="J1894" s="11"/>
      <c r="K1894" s="11"/>
      <c r="L1894" s="11"/>
      <c r="M1894" s="11"/>
      <c r="N1894" s="11"/>
      <c r="O1894" s="11"/>
      <c r="P1894" s="11"/>
      <c r="Q1894" s="11"/>
      <c r="R1894" s="11"/>
      <c r="S1894" s="11"/>
      <c r="T1894" s="11"/>
      <c r="U1894" s="11"/>
      <c r="V1894" s="11"/>
      <c r="W1894" s="11"/>
      <c r="X1894" s="11"/>
      <c r="Y1894" s="11"/>
      <c r="Z1894" s="11"/>
      <c r="AA1894" s="11"/>
      <c r="AB1894" s="11"/>
      <c r="AC1894" s="11"/>
      <c r="AD1894" s="11"/>
      <c r="AE1894" s="11"/>
      <c r="AF1894" s="11"/>
      <c r="AG1894" s="11"/>
      <c r="AH1894" s="11"/>
    </row>
    <row r="1895" spans="1:34" x14ac:dyDescent="0.25">
      <c r="A1895" s="11"/>
      <c r="B1895" s="11"/>
      <c r="C1895" s="11"/>
      <c r="D1895" s="11"/>
      <c r="E1895" s="11"/>
      <c r="H1895" s="11"/>
      <c r="I1895" s="202"/>
      <c r="J1895" s="11"/>
      <c r="K1895" s="11"/>
      <c r="L1895" s="11"/>
      <c r="M1895" s="11"/>
      <c r="N1895" s="11"/>
      <c r="O1895" s="11"/>
      <c r="P1895" s="11"/>
      <c r="Q1895" s="11"/>
      <c r="R1895" s="11"/>
      <c r="S1895" s="11"/>
      <c r="T1895" s="11"/>
      <c r="U1895" s="11"/>
      <c r="V1895" s="11"/>
      <c r="W1895" s="11"/>
      <c r="X1895" s="11"/>
      <c r="Y1895" s="11"/>
      <c r="Z1895" s="11"/>
      <c r="AA1895" s="11"/>
      <c r="AB1895" s="11"/>
      <c r="AC1895" s="11"/>
      <c r="AD1895" s="11"/>
      <c r="AE1895" s="11"/>
      <c r="AF1895" s="11"/>
      <c r="AG1895" s="11"/>
      <c r="AH1895" s="11"/>
    </row>
    <row r="1896" spans="1:34" x14ac:dyDescent="0.25">
      <c r="A1896" s="11"/>
      <c r="B1896" s="11"/>
      <c r="C1896" s="11"/>
      <c r="D1896" s="11"/>
      <c r="E1896" s="11"/>
      <c r="H1896" s="11"/>
      <c r="I1896" s="202"/>
      <c r="J1896" s="11"/>
      <c r="K1896" s="11"/>
      <c r="L1896" s="11"/>
      <c r="M1896" s="11"/>
      <c r="N1896" s="11"/>
      <c r="O1896" s="11"/>
      <c r="P1896" s="11"/>
      <c r="Q1896" s="11"/>
      <c r="R1896" s="11"/>
      <c r="S1896" s="11"/>
      <c r="T1896" s="11"/>
      <c r="U1896" s="11"/>
      <c r="V1896" s="11"/>
      <c r="W1896" s="11"/>
      <c r="X1896" s="11"/>
      <c r="Y1896" s="11"/>
      <c r="Z1896" s="11"/>
      <c r="AA1896" s="11"/>
      <c r="AB1896" s="11"/>
      <c r="AC1896" s="11"/>
      <c r="AD1896" s="11"/>
      <c r="AE1896" s="11"/>
      <c r="AF1896" s="11"/>
      <c r="AG1896" s="11"/>
      <c r="AH1896" s="11"/>
    </row>
    <row r="1897" spans="1:34" x14ac:dyDescent="0.25">
      <c r="A1897" s="11"/>
      <c r="B1897" s="11"/>
      <c r="C1897" s="11"/>
      <c r="D1897" s="11"/>
      <c r="E1897" s="11"/>
      <c r="H1897" s="11"/>
      <c r="I1897" s="202"/>
      <c r="J1897" s="11"/>
      <c r="K1897" s="11"/>
      <c r="L1897" s="11"/>
      <c r="M1897" s="11"/>
      <c r="N1897" s="11"/>
      <c r="O1897" s="11"/>
      <c r="P1897" s="11"/>
      <c r="Q1897" s="11"/>
      <c r="R1897" s="11"/>
      <c r="S1897" s="11"/>
      <c r="T1897" s="11"/>
      <c r="U1897" s="11"/>
      <c r="V1897" s="11"/>
      <c r="W1897" s="11"/>
      <c r="X1897" s="11"/>
      <c r="Y1897" s="11"/>
      <c r="Z1897" s="11"/>
      <c r="AA1897" s="11"/>
      <c r="AB1897" s="11"/>
      <c r="AC1897" s="11"/>
      <c r="AD1897" s="11"/>
      <c r="AE1897" s="11"/>
      <c r="AF1897" s="11"/>
      <c r="AG1897" s="11"/>
      <c r="AH1897" s="11"/>
    </row>
    <row r="1898" spans="1:34" x14ac:dyDescent="0.25">
      <c r="A1898" s="11"/>
      <c r="B1898" s="11"/>
      <c r="C1898" s="11"/>
      <c r="D1898" s="11"/>
      <c r="E1898" s="11"/>
      <c r="H1898" s="11"/>
      <c r="I1898" s="202"/>
      <c r="J1898" s="11"/>
      <c r="K1898" s="11"/>
      <c r="L1898" s="11"/>
      <c r="M1898" s="11"/>
      <c r="N1898" s="11"/>
      <c r="O1898" s="11"/>
      <c r="P1898" s="11"/>
      <c r="Q1898" s="11"/>
      <c r="R1898" s="11"/>
      <c r="S1898" s="11"/>
      <c r="T1898" s="11"/>
      <c r="U1898" s="11"/>
      <c r="V1898" s="11"/>
      <c r="W1898" s="11"/>
      <c r="X1898" s="11"/>
      <c r="Y1898" s="11"/>
      <c r="Z1898" s="11"/>
      <c r="AA1898" s="11"/>
      <c r="AB1898" s="11"/>
      <c r="AC1898" s="11"/>
      <c r="AD1898" s="11"/>
      <c r="AE1898" s="11"/>
      <c r="AF1898" s="11"/>
      <c r="AG1898" s="11"/>
      <c r="AH1898" s="11"/>
    </row>
    <row r="1899" spans="1:34" x14ac:dyDescent="0.25">
      <c r="A1899" s="11"/>
      <c r="B1899" s="11"/>
      <c r="C1899" s="11"/>
      <c r="D1899" s="11"/>
      <c r="E1899" s="11"/>
      <c r="H1899" s="11"/>
      <c r="I1899" s="202"/>
      <c r="J1899" s="11"/>
      <c r="K1899" s="11"/>
      <c r="L1899" s="11"/>
      <c r="M1899" s="11"/>
      <c r="N1899" s="11"/>
      <c r="O1899" s="11"/>
      <c r="P1899" s="11"/>
      <c r="Q1899" s="11"/>
      <c r="R1899" s="11"/>
      <c r="S1899" s="11"/>
      <c r="T1899" s="11"/>
      <c r="U1899" s="11"/>
      <c r="V1899" s="11"/>
      <c r="W1899" s="11"/>
      <c r="X1899" s="11"/>
      <c r="Y1899" s="11"/>
      <c r="Z1899" s="11"/>
      <c r="AA1899" s="11"/>
      <c r="AB1899" s="11"/>
      <c r="AC1899" s="11"/>
      <c r="AD1899" s="11"/>
      <c r="AE1899" s="11"/>
      <c r="AF1899" s="11"/>
      <c r="AG1899" s="11"/>
      <c r="AH1899" s="11"/>
    </row>
    <row r="1900" spans="1:34" x14ac:dyDescent="0.25">
      <c r="A1900" s="11"/>
      <c r="B1900" s="11"/>
      <c r="C1900" s="11"/>
      <c r="D1900" s="11"/>
      <c r="E1900" s="11"/>
      <c r="H1900" s="11"/>
      <c r="I1900" s="202"/>
      <c r="J1900" s="11"/>
      <c r="K1900" s="11"/>
      <c r="L1900" s="11"/>
      <c r="M1900" s="11"/>
      <c r="N1900" s="11"/>
      <c r="O1900" s="11"/>
      <c r="P1900" s="11"/>
      <c r="Q1900" s="11"/>
      <c r="R1900" s="11"/>
      <c r="S1900" s="11"/>
      <c r="T1900" s="11"/>
      <c r="U1900" s="11"/>
      <c r="V1900" s="11"/>
      <c r="W1900" s="11"/>
      <c r="X1900" s="11"/>
      <c r="Y1900" s="11"/>
      <c r="Z1900" s="11"/>
      <c r="AA1900" s="11"/>
      <c r="AB1900" s="11"/>
      <c r="AC1900" s="11"/>
      <c r="AD1900" s="11"/>
      <c r="AE1900" s="11"/>
      <c r="AF1900" s="11"/>
      <c r="AG1900" s="11"/>
      <c r="AH1900" s="11"/>
    </row>
    <row r="1901" spans="1:34" x14ac:dyDescent="0.25">
      <c r="A1901" s="11"/>
      <c r="B1901" s="11"/>
      <c r="C1901" s="11"/>
      <c r="D1901" s="11"/>
      <c r="E1901" s="11"/>
      <c r="H1901" s="11"/>
      <c r="I1901" s="202"/>
      <c r="J1901" s="11"/>
      <c r="K1901" s="11"/>
      <c r="L1901" s="11"/>
      <c r="M1901" s="11"/>
      <c r="N1901" s="11"/>
      <c r="O1901" s="11"/>
      <c r="P1901" s="11"/>
      <c r="Q1901" s="11"/>
      <c r="R1901" s="11"/>
      <c r="S1901" s="11"/>
      <c r="T1901" s="11"/>
      <c r="U1901" s="11"/>
      <c r="V1901" s="11"/>
      <c r="W1901" s="11"/>
      <c r="X1901" s="11"/>
      <c r="Y1901" s="11"/>
      <c r="Z1901" s="11"/>
      <c r="AA1901" s="11"/>
      <c r="AB1901" s="11"/>
      <c r="AC1901" s="11"/>
      <c r="AD1901" s="11"/>
      <c r="AE1901" s="11"/>
      <c r="AF1901" s="11"/>
      <c r="AG1901" s="11"/>
      <c r="AH1901" s="11"/>
    </row>
    <row r="1902" spans="1:34" x14ac:dyDescent="0.25">
      <c r="A1902" s="11"/>
      <c r="B1902" s="11"/>
      <c r="C1902" s="11"/>
      <c r="D1902" s="11"/>
      <c r="E1902" s="11"/>
      <c r="H1902" s="11"/>
      <c r="I1902" s="202"/>
      <c r="J1902" s="11"/>
      <c r="K1902" s="11"/>
      <c r="L1902" s="11"/>
      <c r="M1902" s="11"/>
      <c r="N1902" s="11"/>
      <c r="O1902" s="11"/>
      <c r="P1902" s="11"/>
      <c r="Q1902" s="11"/>
      <c r="R1902" s="11"/>
      <c r="S1902" s="11"/>
      <c r="T1902" s="11"/>
      <c r="U1902" s="11"/>
      <c r="V1902" s="11"/>
      <c r="W1902" s="11"/>
      <c r="X1902" s="11"/>
      <c r="Y1902" s="11"/>
      <c r="Z1902" s="11"/>
      <c r="AA1902" s="11"/>
      <c r="AB1902" s="11"/>
      <c r="AC1902" s="11"/>
      <c r="AD1902" s="11"/>
      <c r="AE1902" s="11"/>
      <c r="AF1902" s="11"/>
      <c r="AG1902" s="11"/>
      <c r="AH1902" s="11"/>
    </row>
    <row r="1903" spans="1:34" x14ac:dyDescent="0.25">
      <c r="A1903" s="11"/>
      <c r="B1903" s="11"/>
      <c r="C1903" s="11"/>
      <c r="D1903" s="11"/>
      <c r="E1903" s="11"/>
      <c r="H1903" s="11"/>
      <c r="I1903" s="202"/>
      <c r="J1903" s="11"/>
      <c r="K1903" s="11"/>
      <c r="L1903" s="11"/>
      <c r="M1903" s="11"/>
      <c r="N1903" s="11"/>
      <c r="O1903" s="11"/>
      <c r="P1903" s="11"/>
      <c r="Q1903" s="11"/>
      <c r="R1903" s="11"/>
      <c r="S1903" s="11"/>
      <c r="T1903" s="11"/>
      <c r="U1903" s="11"/>
      <c r="V1903" s="11"/>
      <c r="W1903" s="11"/>
      <c r="X1903" s="11"/>
      <c r="Y1903" s="11"/>
      <c r="Z1903" s="11"/>
      <c r="AA1903" s="11"/>
      <c r="AB1903" s="11"/>
      <c r="AC1903" s="11"/>
      <c r="AD1903" s="11"/>
      <c r="AE1903" s="11"/>
      <c r="AF1903" s="11"/>
      <c r="AG1903" s="11"/>
      <c r="AH1903" s="11"/>
    </row>
    <row r="1904" spans="1:34" x14ac:dyDescent="0.25">
      <c r="A1904" s="11"/>
      <c r="B1904" s="11"/>
      <c r="C1904" s="11"/>
      <c r="D1904" s="11"/>
      <c r="E1904" s="11"/>
      <c r="H1904" s="11"/>
      <c r="I1904" s="202"/>
      <c r="J1904" s="11"/>
      <c r="K1904" s="11"/>
      <c r="L1904" s="11"/>
      <c r="M1904" s="11"/>
      <c r="N1904" s="11"/>
      <c r="O1904" s="11"/>
      <c r="P1904" s="11"/>
      <c r="Q1904" s="11"/>
      <c r="R1904" s="11"/>
      <c r="S1904" s="11"/>
      <c r="T1904" s="11"/>
      <c r="U1904" s="11"/>
      <c r="V1904" s="11"/>
      <c r="W1904" s="11"/>
      <c r="X1904" s="11"/>
      <c r="Y1904" s="11"/>
      <c r="Z1904" s="11"/>
      <c r="AA1904" s="11"/>
      <c r="AB1904" s="11"/>
      <c r="AC1904" s="11"/>
      <c r="AD1904" s="11"/>
      <c r="AE1904" s="11"/>
      <c r="AF1904" s="11"/>
      <c r="AG1904" s="11"/>
      <c r="AH1904" s="11"/>
    </row>
    <row r="1905" spans="1:34" x14ac:dyDescent="0.25">
      <c r="A1905" s="11"/>
      <c r="B1905" s="11"/>
      <c r="C1905" s="11"/>
      <c r="D1905" s="11"/>
      <c r="E1905" s="11"/>
      <c r="H1905" s="11"/>
      <c r="I1905" s="202"/>
      <c r="J1905" s="11"/>
      <c r="K1905" s="11"/>
      <c r="L1905" s="11"/>
      <c r="M1905" s="11"/>
      <c r="N1905" s="11"/>
      <c r="O1905" s="11"/>
      <c r="P1905" s="11"/>
      <c r="Q1905" s="11"/>
      <c r="R1905" s="11"/>
      <c r="S1905" s="11"/>
      <c r="T1905" s="11"/>
      <c r="U1905" s="11"/>
      <c r="V1905" s="11"/>
      <c r="W1905" s="11"/>
      <c r="X1905" s="11"/>
      <c r="Y1905" s="11"/>
      <c r="Z1905" s="11"/>
      <c r="AA1905" s="11"/>
      <c r="AB1905" s="11"/>
      <c r="AC1905" s="11"/>
      <c r="AD1905" s="11"/>
      <c r="AE1905" s="11"/>
      <c r="AF1905" s="11"/>
      <c r="AG1905" s="11"/>
      <c r="AH1905" s="11"/>
    </row>
    <row r="1906" spans="1:34" x14ac:dyDescent="0.25">
      <c r="A1906" s="11"/>
      <c r="B1906" s="11"/>
      <c r="C1906" s="11"/>
      <c r="D1906" s="11"/>
      <c r="E1906" s="11"/>
      <c r="H1906" s="11"/>
      <c r="I1906" s="202"/>
      <c r="J1906" s="11"/>
      <c r="K1906" s="11"/>
      <c r="L1906" s="11"/>
      <c r="M1906" s="11"/>
      <c r="N1906" s="11"/>
      <c r="O1906" s="11"/>
      <c r="P1906" s="11"/>
      <c r="Q1906" s="11"/>
      <c r="R1906" s="11"/>
      <c r="S1906" s="11"/>
      <c r="T1906" s="11"/>
      <c r="U1906" s="11"/>
      <c r="V1906" s="11"/>
      <c r="W1906" s="11"/>
      <c r="X1906" s="11"/>
      <c r="Y1906" s="11"/>
      <c r="Z1906" s="11"/>
      <c r="AA1906" s="11"/>
      <c r="AB1906" s="11"/>
      <c r="AC1906" s="11"/>
      <c r="AD1906" s="11"/>
      <c r="AE1906" s="11"/>
      <c r="AF1906" s="11"/>
      <c r="AG1906" s="11"/>
      <c r="AH1906" s="11"/>
    </row>
    <row r="1907" spans="1:34" x14ac:dyDescent="0.25">
      <c r="A1907" s="11"/>
      <c r="B1907" s="11"/>
      <c r="C1907" s="11"/>
      <c r="D1907" s="11"/>
      <c r="E1907" s="11"/>
      <c r="H1907" s="11"/>
      <c r="I1907" s="202"/>
      <c r="J1907" s="11"/>
      <c r="K1907" s="11"/>
      <c r="L1907" s="11"/>
      <c r="M1907" s="11"/>
      <c r="N1907" s="11"/>
      <c r="O1907" s="11"/>
      <c r="P1907" s="11"/>
      <c r="Q1907" s="11"/>
      <c r="R1907" s="11"/>
      <c r="S1907" s="11"/>
      <c r="T1907" s="11"/>
      <c r="U1907" s="11"/>
      <c r="V1907" s="11"/>
      <c r="W1907" s="11"/>
      <c r="X1907" s="11"/>
      <c r="Y1907" s="11"/>
      <c r="Z1907" s="11"/>
      <c r="AA1907" s="11"/>
      <c r="AB1907" s="11"/>
      <c r="AC1907" s="11"/>
      <c r="AD1907" s="11"/>
      <c r="AE1907" s="11"/>
      <c r="AF1907" s="11"/>
      <c r="AG1907" s="11"/>
      <c r="AH1907" s="11"/>
    </row>
    <row r="1908" spans="1:34" x14ac:dyDescent="0.25">
      <c r="A1908" s="11"/>
      <c r="B1908" s="11"/>
      <c r="C1908" s="11"/>
      <c r="D1908" s="11"/>
      <c r="E1908" s="11"/>
      <c r="H1908" s="11"/>
      <c r="I1908" s="202"/>
      <c r="J1908" s="11"/>
      <c r="K1908" s="11"/>
      <c r="L1908" s="11"/>
      <c r="M1908" s="11"/>
      <c r="N1908" s="11"/>
      <c r="O1908" s="11"/>
      <c r="P1908" s="11"/>
      <c r="Q1908" s="11"/>
      <c r="R1908" s="11"/>
      <c r="S1908" s="11"/>
      <c r="T1908" s="11"/>
      <c r="U1908" s="11"/>
      <c r="V1908" s="11"/>
      <c r="W1908" s="11"/>
      <c r="X1908" s="11"/>
      <c r="Y1908" s="11"/>
      <c r="Z1908" s="11"/>
      <c r="AA1908" s="11"/>
      <c r="AB1908" s="11"/>
      <c r="AC1908" s="11"/>
      <c r="AD1908" s="11"/>
      <c r="AE1908" s="11"/>
      <c r="AF1908" s="11"/>
      <c r="AG1908" s="11"/>
      <c r="AH1908" s="11"/>
    </row>
    <row r="1909" spans="1:34" x14ac:dyDescent="0.25">
      <c r="A1909" s="11"/>
      <c r="B1909" s="11"/>
      <c r="C1909" s="11"/>
      <c r="D1909" s="11"/>
      <c r="E1909" s="11"/>
      <c r="H1909" s="11"/>
      <c r="I1909" s="202"/>
      <c r="J1909" s="11"/>
      <c r="K1909" s="11"/>
      <c r="L1909" s="11"/>
      <c r="M1909" s="11"/>
      <c r="N1909" s="11"/>
      <c r="O1909" s="11"/>
      <c r="P1909" s="11"/>
      <c r="Q1909" s="11"/>
      <c r="R1909" s="11"/>
      <c r="S1909" s="11"/>
      <c r="T1909" s="11"/>
      <c r="U1909" s="11"/>
      <c r="V1909" s="11"/>
      <c r="W1909" s="11"/>
      <c r="X1909" s="11"/>
      <c r="Y1909" s="11"/>
      <c r="Z1909" s="11"/>
      <c r="AA1909" s="11"/>
      <c r="AB1909" s="11"/>
      <c r="AC1909" s="11"/>
      <c r="AD1909" s="11"/>
      <c r="AE1909" s="11"/>
      <c r="AF1909" s="11"/>
      <c r="AG1909" s="11"/>
      <c r="AH1909" s="11"/>
    </row>
    <row r="1910" spans="1:34" x14ac:dyDescent="0.25">
      <c r="A1910" s="11"/>
      <c r="B1910" s="11"/>
      <c r="C1910" s="11"/>
      <c r="D1910" s="11"/>
      <c r="E1910" s="11"/>
      <c r="H1910" s="11"/>
      <c r="I1910" s="202"/>
      <c r="J1910" s="11"/>
      <c r="K1910" s="11"/>
      <c r="L1910" s="11"/>
      <c r="M1910" s="11"/>
      <c r="N1910" s="11"/>
      <c r="O1910" s="11"/>
      <c r="P1910" s="11"/>
      <c r="Q1910" s="11"/>
      <c r="R1910" s="11"/>
      <c r="S1910" s="11"/>
      <c r="T1910" s="11"/>
      <c r="U1910" s="11"/>
      <c r="V1910" s="11"/>
      <c r="W1910" s="11"/>
      <c r="X1910" s="11"/>
      <c r="Y1910" s="11"/>
      <c r="Z1910" s="11"/>
      <c r="AA1910" s="11"/>
      <c r="AB1910" s="11"/>
      <c r="AC1910" s="11"/>
      <c r="AD1910" s="11"/>
      <c r="AE1910" s="11"/>
      <c r="AF1910" s="11"/>
      <c r="AG1910" s="11"/>
      <c r="AH1910" s="11"/>
    </row>
    <row r="1911" spans="1:34" x14ac:dyDescent="0.25">
      <c r="A1911" s="11"/>
      <c r="B1911" s="11"/>
      <c r="C1911" s="11"/>
      <c r="D1911" s="11"/>
      <c r="E1911" s="11"/>
      <c r="H1911" s="11"/>
      <c r="I1911" s="202"/>
      <c r="J1911" s="11"/>
      <c r="K1911" s="11"/>
      <c r="L1911" s="11"/>
      <c r="M1911" s="11"/>
      <c r="N1911" s="11"/>
      <c r="O1911" s="11"/>
      <c r="P1911" s="11"/>
      <c r="Q1911" s="11"/>
      <c r="R1911" s="11"/>
      <c r="S1911" s="11"/>
      <c r="T1911" s="11"/>
      <c r="U1911" s="11"/>
      <c r="V1911" s="11"/>
      <c r="W1911" s="11"/>
      <c r="X1911" s="11"/>
      <c r="Y1911" s="11"/>
      <c r="Z1911" s="11"/>
      <c r="AA1911" s="11"/>
      <c r="AB1911" s="11"/>
      <c r="AC1911" s="11"/>
      <c r="AD1911" s="11"/>
      <c r="AE1911" s="11"/>
      <c r="AF1911" s="11"/>
      <c r="AG1911" s="11"/>
      <c r="AH1911" s="11"/>
    </row>
    <row r="1912" spans="1:34" x14ac:dyDescent="0.25">
      <c r="A1912" s="11"/>
      <c r="B1912" s="11"/>
      <c r="C1912" s="11"/>
      <c r="D1912" s="11"/>
      <c r="E1912" s="11"/>
      <c r="H1912" s="11"/>
      <c r="I1912" s="202"/>
      <c r="J1912" s="11"/>
      <c r="K1912" s="11"/>
      <c r="L1912" s="11"/>
      <c r="M1912" s="11"/>
      <c r="N1912" s="11"/>
      <c r="O1912" s="11"/>
      <c r="P1912" s="11"/>
      <c r="Q1912" s="11"/>
      <c r="R1912" s="11"/>
      <c r="S1912" s="11"/>
      <c r="T1912" s="11"/>
      <c r="U1912" s="11"/>
      <c r="V1912" s="11"/>
      <c r="W1912" s="11"/>
      <c r="X1912" s="11"/>
      <c r="Y1912" s="11"/>
      <c r="Z1912" s="11"/>
      <c r="AA1912" s="11"/>
      <c r="AB1912" s="11"/>
      <c r="AC1912" s="11"/>
      <c r="AD1912" s="11"/>
      <c r="AE1912" s="11"/>
      <c r="AF1912" s="11"/>
      <c r="AG1912" s="11"/>
      <c r="AH1912" s="11"/>
    </row>
    <row r="1913" spans="1:34" x14ac:dyDescent="0.25">
      <c r="A1913" s="11"/>
      <c r="B1913" s="11"/>
      <c r="C1913" s="11"/>
      <c r="D1913" s="11"/>
      <c r="E1913" s="11"/>
      <c r="H1913" s="11"/>
      <c r="I1913" s="202"/>
      <c r="J1913" s="11"/>
      <c r="K1913" s="11"/>
      <c r="L1913" s="11"/>
      <c r="M1913" s="11"/>
      <c r="N1913" s="11"/>
      <c r="O1913" s="11"/>
      <c r="P1913" s="11"/>
      <c r="Q1913" s="11"/>
      <c r="R1913" s="11"/>
      <c r="S1913" s="11"/>
      <c r="T1913" s="11"/>
      <c r="U1913" s="11"/>
      <c r="V1913" s="11"/>
      <c r="W1913" s="11"/>
      <c r="X1913" s="11"/>
      <c r="Y1913" s="11"/>
      <c r="Z1913" s="11"/>
      <c r="AA1913" s="11"/>
      <c r="AB1913" s="11"/>
      <c r="AC1913" s="11"/>
      <c r="AD1913" s="11"/>
      <c r="AE1913" s="11"/>
      <c r="AF1913" s="11"/>
      <c r="AG1913" s="11"/>
      <c r="AH1913" s="11"/>
    </row>
    <row r="1914" spans="1:34" x14ac:dyDescent="0.25">
      <c r="A1914" s="11"/>
      <c r="B1914" s="11"/>
      <c r="C1914" s="11"/>
      <c r="D1914" s="11"/>
      <c r="E1914" s="11"/>
      <c r="H1914" s="11"/>
      <c r="I1914" s="202"/>
      <c r="J1914" s="11"/>
      <c r="K1914" s="11"/>
      <c r="L1914" s="11"/>
      <c r="M1914" s="11"/>
      <c r="N1914" s="11"/>
      <c r="O1914" s="11"/>
      <c r="P1914" s="11"/>
      <c r="Q1914" s="11"/>
      <c r="R1914" s="11"/>
      <c r="S1914" s="11"/>
      <c r="T1914" s="11"/>
      <c r="U1914" s="11"/>
      <c r="V1914" s="11"/>
      <c r="W1914" s="11"/>
      <c r="X1914" s="11"/>
      <c r="Y1914" s="11"/>
      <c r="Z1914" s="11"/>
      <c r="AA1914" s="11"/>
      <c r="AB1914" s="11"/>
      <c r="AC1914" s="11"/>
      <c r="AD1914" s="11"/>
      <c r="AE1914" s="11"/>
      <c r="AF1914" s="11"/>
      <c r="AG1914" s="11"/>
      <c r="AH1914" s="11"/>
    </row>
    <row r="1915" spans="1:34" x14ac:dyDescent="0.25">
      <c r="A1915" s="11"/>
      <c r="B1915" s="11"/>
      <c r="C1915" s="11"/>
      <c r="D1915" s="11"/>
      <c r="E1915" s="11"/>
      <c r="H1915" s="11"/>
      <c r="I1915" s="202"/>
      <c r="J1915" s="11"/>
      <c r="K1915" s="11"/>
      <c r="L1915" s="11"/>
      <c r="M1915" s="11"/>
      <c r="N1915" s="11"/>
      <c r="O1915" s="11"/>
      <c r="P1915" s="11"/>
      <c r="Q1915" s="11"/>
      <c r="R1915" s="11"/>
      <c r="S1915" s="11"/>
      <c r="T1915" s="11"/>
      <c r="U1915" s="11"/>
      <c r="V1915" s="11"/>
      <c r="W1915" s="11"/>
      <c r="X1915" s="11"/>
      <c r="Y1915" s="11"/>
      <c r="Z1915" s="11"/>
      <c r="AA1915" s="11"/>
      <c r="AB1915" s="11"/>
      <c r="AC1915" s="11"/>
      <c r="AD1915" s="11"/>
      <c r="AE1915" s="11"/>
      <c r="AF1915" s="11"/>
      <c r="AG1915" s="11"/>
      <c r="AH1915" s="11"/>
    </row>
    <row r="1916" spans="1:34" x14ac:dyDescent="0.25">
      <c r="A1916" s="11"/>
      <c r="B1916" s="11"/>
      <c r="C1916" s="11"/>
      <c r="D1916" s="11"/>
      <c r="E1916" s="11"/>
      <c r="H1916" s="11"/>
      <c r="I1916" s="202"/>
      <c r="J1916" s="11"/>
      <c r="K1916" s="11"/>
      <c r="L1916" s="11"/>
      <c r="M1916" s="11"/>
      <c r="N1916" s="11"/>
      <c r="O1916" s="11"/>
      <c r="P1916" s="11"/>
      <c r="Q1916" s="11"/>
      <c r="R1916" s="11"/>
      <c r="S1916" s="11"/>
      <c r="T1916" s="11"/>
      <c r="U1916" s="11"/>
      <c r="V1916" s="11"/>
      <c r="W1916" s="11"/>
      <c r="X1916" s="11"/>
      <c r="Y1916" s="11"/>
      <c r="Z1916" s="11"/>
      <c r="AA1916" s="11"/>
      <c r="AB1916" s="11"/>
      <c r="AC1916" s="11"/>
      <c r="AD1916" s="11"/>
      <c r="AE1916" s="11"/>
      <c r="AF1916" s="11"/>
      <c r="AG1916" s="11"/>
      <c r="AH1916" s="11"/>
    </row>
    <row r="1917" spans="1:34" x14ac:dyDescent="0.25">
      <c r="A1917" s="11"/>
      <c r="B1917" s="11"/>
      <c r="C1917" s="11"/>
      <c r="D1917" s="11"/>
      <c r="E1917" s="11"/>
      <c r="H1917" s="11"/>
      <c r="I1917" s="202"/>
      <c r="J1917" s="11"/>
      <c r="K1917" s="11"/>
      <c r="L1917" s="11"/>
      <c r="M1917" s="11"/>
      <c r="N1917" s="11"/>
      <c r="O1917" s="11"/>
      <c r="P1917" s="11"/>
      <c r="Q1917" s="11"/>
      <c r="R1917" s="11"/>
      <c r="S1917" s="11"/>
      <c r="T1917" s="11"/>
      <c r="U1917" s="11"/>
      <c r="V1917" s="11"/>
      <c r="W1917" s="11"/>
      <c r="X1917" s="11"/>
      <c r="Y1917" s="11"/>
      <c r="Z1917" s="11"/>
      <c r="AA1917" s="11"/>
      <c r="AB1917" s="11"/>
      <c r="AC1917" s="11"/>
      <c r="AD1917" s="11"/>
      <c r="AE1917" s="11"/>
      <c r="AF1917" s="11"/>
      <c r="AG1917" s="11"/>
      <c r="AH1917" s="11"/>
    </row>
    <row r="1918" spans="1:34" x14ac:dyDescent="0.25">
      <c r="A1918" s="11"/>
      <c r="B1918" s="11"/>
      <c r="C1918" s="11"/>
      <c r="D1918" s="11"/>
      <c r="E1918" s="11"/>
      <c r="H1918" s="11"/>
      <c r="I1918" s="202"/>
      <c r="J1918" s="11"/>
      <c r="K1918" s="11"/>
      <c r="L1918" s="11"/>
      <c r="M1918" s="11"/>
      <c r="N1918" s="11"/>
      <c r="O1918" s="11"/>
      <c r="P1918" s="11"/>
      <c r="Q1918" s="11"/>
      <c r="R1918" s="11"/>
      <c r="S1918" s="11"/>
      <c r="T1918" s="11"/>
      <c r="U1918" s="11"/>
      <c r="V1918" s="11"/>
      <c r="W1918" s="11"/>
      <c r="X1918" s="11"/>
      <c r="Y1918" s="11"/>
      <c r="Z1918" s="11"/>
      <c r="AA1918" s="11"/>
      <c r="AB1918" s="11"/>
      <c r="AC1918" s="11"/>
      <c r="AD1918" s="11"/>
      <c r="AE1918" s="11"/>
      <c r="AF1918" s="11"/>
      <c r="AG1918" s="11"/>
      <c r="AH1918" s="11"/>
    </row>
    <row r="1919" spans="1:34" x14ac:dyDescent="0.25">
      <c r="A1919" s="11"/>
      <c r="B1919" s="11"/>
      <c r="C1919" s="11"/>
      <c r="D1919" s="11"/>
      <c r="E1919" s="11"/>
      <c r="H1919" s="11"/>
      <c r="I1919" s="202"/>
      <c r="J1919" s="11"/>
      <c r="K1919" s="11"/>
      <c r="L1919" s="11"/>
      <c r="M1919" s="11"/>
      <c r="N1919" s="11"/>
      <c r="O1919" s="11"/>
      <c r="P1919" s="11"/>
      <c r="Q1919" s="11"/>
      <c r="R1919" s="11"/>
      <c r="S1919" s="11"/>
      <c r="T1919" s="11"/>
      <c r="U1919" s="11"/>
      <c r="V1919" s="11"/>
      <c r="W1919" s="11"/>
      <c r="X1919" s="11"/>
      <c r="Y1919" s="11"/>
      <c r="Z1919" s="11"/>
      <c r="AA1919" s="11"/>
      <c r="AB1919" s="11"/>
      <c r="AC1919" s="11"/>
      <c r="AD1919" s="11"/>
      <c r="AE1919" s="11"/>
      <c r="AF1919" s="11"/>
      <c r="AG1919" s="11"/>
      <c r="AH1919" s="11"/>
    </row>
    <row r="1920" spans="1:34" x14ac:dyDescent="0.25">
      <c r="A1920" s="11"/>
      <c r="B1920" s="11"/>
      <c r="C1920" s="11"/>
      <c r="D1920" s="11"/>
      <c r="E1920" s="11"/>
      <c r="H1920" s="11"/>
      <c r="I1920" s="202"/>
      <c r="J1920" s="11"/>
      <c r="K1920" s="11"/>
      <c r="L1920" s="11"/>
      <c r="M1920" s="11"/>
      <c r="N1920" s="11"/>
      <c r="O1920" s="11"/>
      <c r="P1920" s="11"/>
      <c r="Q1920" s="11"/>
      <c r="R1920" s="11"/>
      <c r="S1920" s="11"/>
      <c r="T1920" s="11"/>
      <c r="U1920" s="11"/>
      <c r="V1920" s="11"/>
      <c r="W1920" s="11"/>
      <c r="X1920" s="11"/>
      <c r="Y1920" s="11"/>
      <c r="Z1920" s="11"/>
      <c r="AA1920" s="11"/>
      <c r="AB1920" s="11"/>
      <c r="AC1920" s="11"/>
      <c r="AD1920" s="11"/>
      <c r="AE1920" s="11"/>
      <c r="AF1920" s="11"/>
      <c r="AG1920" s="11"/>
      <c r="AH1920" s="11"/>
    </row>
    <row r="1921" spans="1:34" x14ac:dyDescent="0.25">
      <c r="A1921" s="11"/>
      <c r="B1921" s="11"/>
      <c r="C1921" s="11"/>
      <c r="D1921" s="11"/>
      <c r="E1921" s="11"/>
      <c r="H1921" s="11"/>
      <c r="I1921" s="202"/>
      <c r="J1921" s="11"/>
      <c r="K1921" s="11"/>
      <c r="L1921" s="11"/>
      <c r="M1921" s="11"/>
      <c r="N1921" s="11"/>
      <c r="O1921" s="11"/>
      <c r="P1921" s="11"/>
      <c r="Q1921" s="11"/>
      <c r="R1921" s="11"/>
      <c r="S1921" s="11"/>
      <c r="T1921" s="11"/>
      <c r="U1921" s="11"/>
      <c r="V1921" s="11"/>
      <c r="W1921" s="11"/>
      <c r="X1921" s="11"/>
      <c r="Y1921" s="11"/>
      <c r="Z1921" s="11"/>
      <c r="AA1921" s="11"/>
      <c r="AB1921" s="11"/>
      <c r="AC1921" s="11"/>
      <c r="AD1921" s="11"/>
      <c r="AE1921" s="11"/>
      <c r="AF1921" s="11"/>
      <c r="AG1921" s="11"/>
      <c r="AH1921" s="11"/>
    </row>
    <row r="1922" spans="1:34" x14ac:dyDescent="0.25">
      <c r="A1922" s="11"/>
      <c r="B1922" s="11"/>
      <c r="C1922" s="11"/>
      <c r="D1922" s="11"/>
      <c r="E1922" s="11"/>
      <c r="H1922" s="11"/>
      <c r="I1922" s="202"/>
      <c r="J1922" s="11"/>
      <c r="K1922" s="11"/>
      <c r="L1922" s="11"/>
      <c r="M1922" s="11"/>
      <c r="N1922" s="11"/>
      <c r="O1922" s="11"/>
      <c r="P1922" s="11"/>
      <c r="Q1922" s="11"/>
      <c r="R1922" s="11"/>
      <c r="S1922" s="11"/>
      <c r="T1922" s="11"/>
      <c r="U1922" s="11"/>
      <c r="V1922" s="11"/>
      <c r="W1922" s="11"/>
      <c r="X1922" s="11"/>
      <c r="Y1922" s="11"/>
      <c r="Z1922" s="11"/>
      <c r="AA1922" s="11"/>
      <c r="AB1922" s="11"/>
      <c r="AC1922" s="11"/>
      <c r="AD1922" s="11"/>
      <c r="AE1922" s="11"/>
      <c r="AF1922" s="11"/>
      <c r="AG1922" s="11"/>
      <c r="AH1922" s="11"/>
    </row>
    <row r="1923" spans="1:34" x14ac:dyDescent="0.25">
      <c r="A1923" s="11"/>
      <c r="B1923" s="11"/>
      <c r="C1923" s="11"/>
      <c r="D1923" s="11"/>
      <c r="E1923" s="11"/>
      <c r="H1923" s="11"/>
      <c r="I1923" s="202"/>
      <c r="J1923" s="11"/>
      <c r="K1923" s="11"/>
      <c r="L1923" s="11"/>
      <c r="M1923" s="11"/>
      <c r="N1923" s="11"/>
      <c r="O1923" s="11"/>
      <c r="P1923" s="11"/>
      <c r="Q1923" s="11"/>
      <c r="R1923" s="11"/>
      <c r="S1923" s="11"/>
      <c r="T1923" s="11"/>
      <c r="U1923" s="11"/>
      <c r="V1923" s="11"/>
      <c r="W1923" s="11"/>
      <c r="X1923" s="11"/>
      <c r="Y1923" s="11"/>
      <c r="Z1923" s="11"/>
      <c r="AA1923" s="11"/>
      <c r="AB1923" s="11"/>
      <c r="AC1923" s="11"/>
      <c r="AD1923" s="11"/>
      <c r="AE1923" s="11"/>
      <c r="AF1923" s="11"/>
      <c r="AG1923" s="11"/>
      <c r="AH1923" s="11"/>
    </row>
    <row r="1924" spans="1:34" x14ac:dyDescent="0.25">
      <c r="A1924" s="11"/>
      <c r="B1924" s="11"/>
      <c r="C1924" s="11"/>
      <c r="D1924" s="11"/>
      <c r="E1924" s="11"/>
      <c r="H1924" s="11"/>
      <c r="I1924" s="202"/>
      <c r="J1924" s="11"/>
      <c r="K1924" s="11"/>
      <c r="L1924" s="11"/>
      <c r="M1924" s="11"/>
      <c r="N1924" s="11"/>
      <c r="O1924" s="11"/>
      <c r="P1924" s="11"/>
      <c r="Q1924" s="11"/>
      <c r="R1924" s="11"/>
      <c r="S1924" s="11"/>
      <c r="T1924" s="11"/>
      <c r="U1924" s="11"/>
      <c r="V1924" s="11"/>
      <c r="W1924" s="11"/>
      <c r="X1924" s="11"/>
      <c r="Y1924" s="11"/>
      <c r="Z1924" s="11"/>
      <c r="AA1924" s="11"/>
      <c r="AB1924" s="11"/>
      <c r="AC1924" s="11"/>
      <c r="AD1924" s="11"/>
      <c r="AE1924" s="11"/>
      <c r="AF1924" s="11"/>
      <c r="AG1924" s="11"/>
      <c r="AH1924" s="11"/>
    </row>
    <row r="1925" spans="1:34" x14ac:dyDescent="0.25">
      <c r="A1925" s="11"/>
      <c r="B1925" s="11"/>
      <c r="C1925" s="11"/>
      <c r="D1925" s="11"/>
      <c r="E1925" s="11"/>
      <c r="H1925" s="11"/>
      <c r="I1925" s="202"/>
      <c r="J1925" s="11"/>
      <c r="K1925" s="11"/>
      <c r="L1925" s="11"/>
      <c r="M1925" s="11"/>
      <c r="N1925" s="11"/>
      <c r="O1925" s="11"/>
      <c r="P1925" s="11"/>
      <c r="Q1925" s="11"/>
      <c r="R1925" s="11"/>
      <c r="S1925" s="11"/>
      <c r="T1925" s="11"/>
      <c r="U1925" s="11"/>
      <c r="V1925" s="11"/>
      <c r="W1925" s="11"/>
      <c r="X1925" s="11"/>
      <c r="Y1925" s="11"/>
      <c r="Z1925" s="11"/>
      <c r="AA1925" s="11"/>
      <c r="AB1925" s="11"/>
      <c r="AC1925" s="11"/>
      <c r="AD1925" s="11"/>
      <c r="AE1925" s="11"/>
      <c r="AF1925" s="11"/>
      <c r="AG1925" s="11"/>
      <c r="AH1925" s="11"/>
    </row>
    <row r="1926" spans="1:34" x14ac:dyDescent="0.25">
      <c r="A1926" s="11"/>
      <c r="B1926" s="11"/>
      <c r="C1926" s="11"/>
      <c r="D1926" s="11"/>
      <c r="E1926" s="11"/>
      <c r="H1926" s="11"/>
      <c r="I1926" s="202"/>
      <c r="J1926" s="11"/>
      <c r="K1926" s="11"/>
      <c r="L1926" s="11"/>
      <c r="M1926" s="11"/>
      <c r="N1926" s="11"/>
      <c r="O1926" s="11"/>
      <c r="P1926" s="11"/>
      <c r="Q1926" s="11"/>
      <c r="R1926" s="11"/>
      <c r="S1926" s="11"/>
      <c r="T1926" s="11"/>
      <c r="U1926" s="11"/>
      <c r="V1926" s="11"/>
      <c r="W1926" s="11"/>
      <c r="X1926" s="11"/>
      <c r="Y1926" s="11"/>
      <c r="Z1926" s="11"/>
      <c r="AA1926" s="11"/>
      <c r="AB1926" s="11"/>
      <c r="AC1926" s="11"/>
      <c r="AD1926" s="11"/>
      <c r="AE1926" s="11"/>
      <c r="AF1926" s="11"/>
      <c r="AG1926" s="11"/>
      <c r="AH1926" s="11"/>
    </row>
    <row r="1927" spans="1:34" x14ac:dyDescent="0.25">
      <c r="A1927" s="11"/>
      <c r="B1927" s="11"/>
      <c r="C1927" s="11"/>
      <c r="D1927" s="11"/>
      <c r="E1927" s="11"/>
      <c r="H1927" s="11"/>
      <c r="I1927" s="202"/>
      <c r="J1927" s="11"/>
      <c r="K1927" s="11"/>
      <c r="L1927" s="11"/>
      <c r="M1927" s="11"/>
      <c r="N1927" s="11"/>
      <c r="O1927" s="11"/>
      <c r="P1927" s="11"/>
      <c r="Q1927" s="11"/>
      <c r="R1927" s="11"/>
      <c r="S1927" s="11"/>
      <c r="T1927" s="11"/>
      <c r="U1927" s="11"/>
      <c r="V1927" s="11"/>
      <c r="W1927" s="11"/>
      <c r="X1927" s="11"/>
      <c r="Y1927" s="11"/>
      <c r="Z1927" s="11"/>
      <c r="AA1927" s="11"/>
      <c r="AB1927" s="11"/>
      <c r="AC1927" s="11"/>
      <c r="AD1927" s="11"/>
      <c r="AE1927" s="11"/>
      <c r="AF1927" s="11"/>
      <c r="AG1927" s="11"/>
      <c r="AH1927" s="11"/>
    </row>
    <row r="1928" spans="1:34" x14ac:dyDescent="0.25">
      <c r="A1928" s="11"/>
      <c r="B1928" s="11"/>
      <c r="C1928" s="11"/>
      <c r="D1928" s="11"/>
      <c r="E1928" s="11"/>
      <c r="H1928" s="11"/>
      <c r="I1928" s="202"/>
      <c r="J1928" s="11"/>
      <c r="K1928" s="11"/>
      <c r="L1928" s="11"/>
      <c r="M1928" s="11"/>
      <c r="N1928" s="11"/>
      <c r="O1928" s="11"/>
      <c r="P1928" s="11"/>
      <c r="Q1928" s="11"/>
      <c r="R1928" s="11"/>
      <c r="S1928" s="11"/>
      <c r="T1928" s="11"/>
      <c r="U1928" s="11"/>
      <c r="V1928" s="11"/>
      <c r="W1928" s="11"/>
      <c r="X1928" s="11"/>
      <c r="Y1928" s="11"/>
      <c r="Z1928" s="11"/>
      <c r="AA1928" s="11"/>
      <c r="AB1928" s="11"/>
      <c r="AC1928" s="11"/>
      <c r="AD1928" s="11"/>
      <c r="AE1928" s="11"/>
      <c r="AF1928" s="11"/>
      <c r="AG1928" s="11"/>
      <c r="AH1928" s="11"/>
    </row>
    <row r="1929" spans="1:34" x14ac:dyDescent="0.25">
      <c r="A1929" s="11"/>
      <c r="B1929" s="11"/>
      <c r="C1929" s="11"/>
      <c r="D1929" s="11"/>
      <c r="E1929" s="11"/>
      <c r="H1929" s="11"/>
      <c r="I1929" s="202"/>
      <c r="J1929" s="11"/>
      <c r="K1929" s="11"/>
      <c r="L1929" s="11"/>
      <c r="M1929" s="11"/>
      <c r="N1929" s="11"/>
      <c r="O1929" s="11"/>
      <c r="P1929" s="11"/>
      <c r="Q1929" s="11"/>
      <c r="R1929" s="11"/>
      <c r="S1929" s="11"/>
      <c r="T1929" s="11"/>
      <c r="U1929" s="11"/>
      <c r="V1929" s="11"/>
      <c r="W1929" s="11"/>
      <c r="X1929" s="11"/>
      <c r="Y1929" s="11"/>
      <c r="Z1929" s="11"/>
      <c r="AA1929" s="11"/>
      <c r="AB1929" s="11"/>
      <c r="AC1929" s="11"/>
      <c r="AD1929" s="11"/>
      <c r="AE1929" s="11"/>
      <c r="AF1929" s="11"/>
      <c r="AG1929" s="11"/>
      <c r="AH1929" s="11"/>
    </row>
    <row r="1930" spans="1:34" x14ac:dyDescent="0.25">
      <c r="A1930" s="11"/>
      <c r="B1930" s="11"/>
      <c r="C1930" s="11"/>
      <c r="D1930" s="11"/>
      <c r="E1930" s="11"/>
      <c r="H1930" s="11"/>
      <c r="I1930" s="202"/>
      <c r="J1930" s="11"/>
      <c r="K1930" s="11"/>
      <c r="L1930" s="11"/>
      <c r="M1930" s="11"/>
      <c r="N1930" s="11"/>
      <c r="O1930" s="11"/>
      <c r="P1930" s="11"/>
      <c r="Q1930" s="11"/>
      <c r="R1930" s="11"/>
      <c r="S1930" s="11"/>
      <c r="T1930" s="11"/>
      <c r="U1930" s="11"/>
      <c r="V1930" s="11"/>
      <c r="W1930" s="11"/>
      <c r="X1930" s="11"/>
      <c r="Y1930" s="11"/>
      <c r="Z1930" s="11"/>
      <c r="AA1930" s="11"/>
      <c r="AB1930" s="11"/>
      <c r="AC1930" s="11"/>
      <c r="AD1930" s="11"/>
      <c r="AE1930" s="11"/>
      <c r="AF1930" s="11"/>
      <c r="AG1930" s="11"/>
      <c r="AH1930" s="11"/>
    </row>
    <row r="1931" spans="1:34" x14ac:dyDescent="0.25">
      <c r="A1931" s="11"/>
      <c r="B1931" s="11"/>
      <c r="C1931" s="11"/>
      <c r="D1931" s="11"/>
      <c r="E1931" s="11"/>
      <c r="H1931" s="11"/>
      <c r="I1931" s="202"/>
      <c r="J1931" s="11"/>
      <c r="K1931" s="11"/>
      <c r="L1931" s="11"/>
      <c r="M1931" s="11"/>
      <c r="N1931" s="11"/>
      <c r="O1931" s="11"/>
      <c r="P1931" s="11"/>
      <c r="Q1931" s="11"/>
      <c r="R1931" s="11"/>
      <c r="S1931" s="11"/>
      <c r="T1931" s="11"/>
      <c r="U1931" s="11"/>
      <c r="V1931" s="11"/>
      <c r="W1931" s="11"/>
      <c r="X1931" s="11"/>
      <c r="Y1931" s="11"/>
      <c r="Z1931" s="11"/>
      <c r="AA1931" s="11"/>
      <c r="AB1931" s="11"/>
      <c r="AC1931" s="11"/>
      <c r="AD1931" s="11"/>
      <c r="AE1931" s="11"/>
      <c r="AF1931" s="11"/>
      <c r="AG1931" s="11"/>
      <c r="AH1931" s="11"/>
    </row>
    <row r="1932" spans="1:34" x14ac:dyDescent="0.25">
      <c r="A1932" s="11"/>
      <c r="B1932" s="11"/>
      <c r="C1932" s="11"/>
      <c r="D1932" s="11"/>
      <c r="E1932" s="11"/>
      <c r="H1932" s="11"/>
      <c r="I1932" s="202"/>
      <c r="J1932" s="11"/>
      <c r="K1932" s="11"/>
      <c r="L1932" s="11"/>
      <c r="M1932" s="11"/>
      <c r="N1932" s="11"/>
      <c r="O1932" s="11"/>
      <c r="P1932" s="11"/>
      <c r="Q1932" s="11"/>
      <c r="R1932" s="11"/>
      <c r="S1932" s="11"/>
      <c r="T1932" s="11"/>
      <c r="U1932" s="11"/>
      <c r="V1932" s="11"/>
      <c r="W1932" s="11"/>
      <c r="X1932" s="11"/>
      <c r="Y1932" s="11"/>
      <c r="Z1932" s="11"/>
      <c r="AA1932" s="11"/>
      <c r="AB1932" s="11"/>
      <c r="AC1932" s="11"/>
      <c r="AD1932" s="11"/>
      <c r="AE1932" s="11"/>
      <c r="AF1932" s="11"/>
      <c r="AG1932" s="11"/>
      <c r="AH1932" s="11"/>
    </row>
    <row r="1933" spans="1:34" x14ac:dyDescent="0.25">
      <c r="A1933" s="11"/>
      <c r="B1933" s="11"/>
      <c r="C1933" s="11"/>
      <c r="D1933" s="11"/>
      <c r="E1933" s="11"/>
      <c r="H1933" s="11"/>
      <c r="I1933" s="202"/>
      <c r="J1933" s="11"/>
      <c r="K1933" s="11"/>
      <c r="L1933" s="11"/>
      <c r="M1933" s="11"/>
      <c r="N1933" s="11"/>
      <c r="O1933" s="11"/>
      <c r="P1933" s="11"/>
      <c r="Q1933" s="11"/>
      <c r="R1933" s="11"/>
      <c r="S1933" s="11"/>
      <c r="T1933" s="11"/>
      <c r="U1933" s="11"/>
      <c r="V1933" s="11"/>
      <c r="W1933" s="11"/>
      <c r="X1933" s="11"/>
      <c r="Y1933" s="11"/>
      <c r="Z1933" s="11"/>
      <c r="AA1933" s="11"/>
      <c r="AB1933" s="11"/>
      <c r="AC1933" s="11"/>
      <c r="AD1933" s="11"/>
      <c r="AE1933" s="11"/>
      <c r="AF1933" s="11"/>
      <c r="AG1933" s="11"/>
      <c r="AH1933" s="11"/>
    </row>
    <row r="1934" spans="1:34" x14ac:dyDescent="0.25">
      <c r="A1934" s="11"/>
      <c r="B1934" s="11"/>
      <c r="C1934" s="11"/>
      <c r="D1934" s="11"/>
      <c r="E1934" s="11"/>
      <c r="H1934" s="11"/>
      <c r="I1934" s="202"/>
      <c r="J1934" s="11"/>
      <c r="K1934" s="11"/>
      <c r="L1934" s="11"/>
      <c r="M1934" s="11"/>
      <c r="N1934" s="11"/>
      <c r="O1934" s="11"/>
      <c r="P1934" s="11"/>
      <c r="Q1934" s="11"/>
      <c r="R1934" s="11"/>
      <c r="S1934" s="11"/>
      <c r="T1934" s="11"/>
      <c r="U1934" s="11"/>
      <c r="V1934" s="11"/>
      <c r="W1934" s="11"/>
      <c r="X1934" s="11"/>
      <c r="Y1934" s="11"/>
      <c r="Z1934" s="11"/>
      <c r="AA1934" s="11"/>
      <c r="AB1934" s="11"/>
      <c r="AC1934" s="11"/>
      <c r="AD1934" s="11"/>
      <c r="AE1934" s="11"/>
      <c r="AF1934" s="11"/>
      <c r="AG1934" s="11"/>
      <c r="AH1934" s="11"/>
    </row>
    <row r="1935" spans="1:34" x14ac:dyDescent="0.25">
      <c r="A1935" s="11"/>
      <c r="B1935" s="11"/>
      <c r="C1935" s="11"/>
      <c r="D1935" s="11"/>
      <c r="E1935" s="11"/>
      <c r="H1935" s="11"/>
      <c r="I1935" s="202"/>
      <c r="J1935" s="11"/>
      <c r="K1935" s="11"/>
      <c r="L1935" s="11"/>
      <c r="M1935" s="11"/>
      <c r="N1935" s="11"/>
      <c r="O1935" s="11"/>
      <c r="P1935" s="11"/>
      <c r="Q1935" s="11"/>
      <c r="R1935" s="11"/>
      <c r="S1935" s="11"/>
      <c r="T1935" s="11"/>
      <c r="U1935" s="11"/>
      <c r="V1935" s="11"/>
      <c r="W1935" s="11"/>
      <c r="X1935" s="11"/>
      <c r="Y1935" s="11"/>
      <c r="Z1935" s="11"/>
      <c r="AA1935" s="11"/>
      <c r="AB1935" s="11"/>
      <c r="AC1935" s="11"/>
      <c r="AD1935" s="11"/>
      <c r="AE1935" s="11"/>
      <c r="AF1935" s="11"/>
      <c r="AG1935" s="11"/>
      <c r="AH1935" s="11"/>
    </row>
    <row r="1936" spans="1:34" x14ac:dyDescent="0.25">
      <c r="A1936" s="11"/>
      <c r="B1936" s="11"/>
      <c r="C1936" s="11"/>
      <c r="D1936" s="11"/>
      <c r="E1936" s="11"/>
      <c r="H1936" s="11"/>
      <c r="I1936" s="202"/>
      <c r="J1936" s="11"/>
      <c r="K1936" s="11"/>
      <c r="L1936" s="11"/>
      <c r="M1936" s="11"/>
      <c r="N1936" s="11"/>
      <c r="O1936" s="11"/>
      <c r="P1936" s="11"/>
      <c r="Q1936" s="11"/>
      <c r="R1936" s="11"/>
      <c r="S1936" s="11"/>
      <c r="T1936" s="11"/>
      <c r="U1936" s="11"/>
      <c r="V1936" s="11"/>
      <c r="W1936" s="11"/>
      <c r="X1936" s="11"/>
      <c r="Y1936" s="11"/>
      <c r="Z1936" s="11"/>
      <c r="AA1936" s="11"/>
      <c r="AB1936" s="11"/>
      <c r="AC1936" s="11"/>
      <c r="AD1936" s="11"/>
      <c r="AE1936" s="11"/>
      <c r="AF1936" s="11"/>
      <c r="AG1936" s="11"/>
      <c r="AH1936" s="11"/>
    </row>
    <row r="1937" spans="1:34" x14ac:dyDescent="0.25">
      <c r="A1937" s="11"/>
      <c r="B1937" s="11"/>
      <c r="C1937" s="11"/>
      <c r="D1937" s="11"/>
      <c r="E1937" s="11"/>
      <c r="H1937" s="11"/>
      <c r="I1937" s="202"/>
      <c r="J1937" s="11"/>
      <c r="K1937" s="11"/>
      <c r="L1937" s="11"/>
      <c r="M1937" s="11"/>
      <c r="N1937" s="11"/>
      <c r="O1937" s="11"/>
      <c r="P1937" s="11"/>
      <c r="Q1937" s="11"/>
      <c r="R1937" s="11"/>
      <c r="S1937" s="11"/>
      <c r="T1937" s="11"/>
      <c r="U1937" s="11"/>
      <c r="V1937" s="11"/>
      <c r="W1937" s="11"/>
      <c r="X1937" s="11"/>
      <c r="Y1937" s="11"/>
      <c r="Z1937" s="11"/>
      <c r="AA1937" s="11"/>
      <c r="AB1937" s="11"/>
      <c r="AC1937" s="11"/>
      <c r="AD1937" s="11"/>
      <c r="AE1937" s="11"/>
      <c r="AF1937" s="11"/>
      <c r="AG1937" s="11"/>
      <c r="AH1937" s="11"/>
    </row>
    <row r="1938" spans="1:34" x14ac:dyDescent="0.25">
      <c r="A1938" s="11"/>
      <c r="B1938" s="11"/>
      <c r="C1938" s="11"/>
      <c r="D1938" s="11"/>
      <c r="E1938" s="11"/>
      <c r="H1938" s="11"/>
      <c r="I1938" s="202"/>
      <c r="J1938" s="11"/>
      <c r="K1938" s="11"/>
      <c r="L1938" s="11"/>
      <c r="M1938" s="11"/>
      <c r="N1938" s="11"/>
      <c r="O1938" s="11"/>
      <c r="P1938" s="11"/>
      <c r="Q1938" s="11"/>
      <c r="R1938" s="11"/>
      <c r="S1938" s="11"/>
      <c r="T1938" s="11"/>
      <c r="U1938" s="11"/>
      <c r="V1938" s="11"/>
      <c r="W1938" s="11"/>
      <c r="X1938" s="11"/>
      <c r="Y1938" s="11"/>
      <c r="Z1938" s="11"/>
      <c r="AA1938" s="11"/>
      <c r="AB1938" s="11"/>
      <c r="AC1938" s="11"/>
      <c r="AD1938" s="11"/>
      <c r="AE1938" s="11"/>
      <c r="AF1938" s="11"/>
      <c r="AG1938" s="11"/>
      <c r="AH1938" s="11"/>
    </row>
    <row r="1939" spans="1:34" x14ac:dyDescent="0.25">
      <c r="A1939" s="11"/>
      <c r="B1939" s="11"/>
      <c r="C1939" s="11"/>
      <c r="D1939" s="11"/>
      <c r="E1939" s="11"/>
      <c r="H1939" s="11"/>
      <c r="I1939" s="202"/>
      <c r="J1939" s="11"/>
      <c r="K1939" s="11"/>
      <c r="L1939" s="11"/>
      <c r="M1939" s="11"/>
      <c r="N1939" s="11"/>
      <c r="O1939" s="11"/>
      <c r="P1939" s="11"/>
      <c r="Q1939" s="11"/>
      <c r="R1939" s="11"/>
      <c r="S1939" s="11"/>
      <c r="T1939" s="11"/>
      <c r="U1939" s="11"/>
      <c r="V1939" s="11"/>
      <c r="W1939" s="11"/>
      <c r="X1939" s="11"/>
      <c r="Y1939" s="11"/>
      <c r="Z1939" s="11"/>
      <c r="AA1939" s="11"/>
      <c r="AB1939" s="11"/>
      <c r="AC1939" s="11"/>
      <c r="AD1939" s="11"/>
      <c r="AE1939" s="11"/>
      <c r="AF1939" s="11"/>
      <c r="AG1939" s="11"/>
      <c r="AH1939" s="11"/>
    </row>
    <row r="1940" spans="1:34" x14ac:dyDescent="0.25">
      <c r="A1940" s="11"/>
      <c r="B1940" s="11"/>
      <c r="C1940" s="11"/>
      <c r="D1940" s="11"/>
      <c r="E1940" s="11"/>
      <c r="H1940" s="11"/>
      <c r="I1940" s="202"/>
      <c r="J1940" s="11"/>
      <c r="K1940" s="11"/>
      <c r="L1940" s="11"/>
      <c r="M1940" s="11"/>
      <c r="N1940" s="11"/>
      <c r="O1940" s="11"/>
      <c r="P1940" s="11"/>
      <c r="Q1940" s="11"/>
      <c r="R1940" s="11"/>
      <c r="S1940" s="11"/>
      <c r="T1940" s="11"/>
      <c r="U1940" s="11"/>
      <c r="V1940" s="11"/>
      <c r="W1940" s="11"/>
      <c r="X1940" s="11"/>
      <c r="Y1940" s="11"/>
      <c r="Z1940" s="11"/>
      <c r="AA1940" s="11"/>
      <c r="AB1940" s="11"/>
      <c r="AC1940" s="11"/>
      <c r="AD1940" s="11"/>
      <c r="AE1940" s="11"/>
      <c r="AF1940" s="11"/>
      <c r="AG1940" s="11"/>
      <c r="AH1940" s="11"/>
    </row>
    <row r="1941" spans="1:34" x14ac:dyDescent="0.25">
      <c r="A1941" s="11"/>
      <c r="B1941" s="11"/>
      <c r="C1941" s="11"/>
      <c r="D1941" s="11"/>
      <c r="E1941" s="11"/>
      <c r="H1941" s="11"/>
      <c r="I1941" s="202"/>
      <c r="J1941" s="11"/>
      <c r="K1941" s="11"/>
      <c r="L1941" s="11"/>
      <c r="M1941" s="11"/>
      <c r="N1941" s="11"/>
      <c r="O1941" s="11"/>
      <c r="P1941" s="11"/>
      <c r="Q1941" s="11"/>
      <c r="R1941" s="11"/>
      <c r="S1941" s="11"/>
      <c r="T1941" s="11"/>
      <c r="U1941" s="11"/>
      <c r="V1941" s="11"/>
      <c r="W1941" s="11"/>
      <c r="X1941" s="11"/>
      <c r="Y1941" s="11"/>
      <c r="Z1941" s="11"/>
      <c r="AA1941" s="11"/>
      <c r="AB1941" s="11"/>
      <c r="AC1941" s="11"/>
      <c r="AD1941" s="11"/>
      <c r="AE1941" s="11"/>
      <c r="AF1941" s="11"/>
      <c r="AG1941" s="11"/>
      <c r="AH1941" s="11"/>
    </row>
    <row r="1942" spans="1:34" x14ac:dyDescent="0.25">
      <c r="A1942" s="11"/>
      <c r="B1942" s="11"/>
      <c r="C1942" s="11"/>
      <c r="D1942" s="11"/>
      <c r="E1942" s="11"/>
      <c r="H1942" s="11"/>
      <c r="I1942" s="202"/>
      <c r="J1942" s="11"/>
      <c r="K1942" s="11"/>
      <c r="L1942" s="11"/>
      <c r="M1942" s="11"/>
      <c r="N1942" s="11"/>
      <c r="O1942" s="11"/>
      <c r="P1942" s="11"/>
      <c r="Q1942" s="11"/>
      <c r="R1942" s="11"/>
      <c r="S1942" s="11"/>
      <c r="T1942" s="11"/>
      <c r="U1942" s="11"/>
      <c r="V1942" s="11"/>
      <c r="W1942" s="11"/>
      <c r="X1942" s="11"/>
      <c r="Y1942" s="11"/>
      <c r="Z1942" s="11"/>
      <c r="AA1942" s="11"/>
      <c r="AB1942" s="11"/>
      <c r="AC1942" s="11"/>
      <c r="AD1942" s="11"/>
      <c r="AE1942" s="11"/>
      <c r="AF1942" s="11"/>
      <c r="AG1942" s="11"/>
      <c r="AH1942" s="11"/>
    </row>
    <row r="1943" spans="1:34" x14ac:dyDescent="0.25">
      <c r="A1943" s="11"/>
      <c r="B1943" s="11"/>
      <c r="C1943" s="11"/>
      <c r="D1943" s="11"/>
      <c r="E1943" s="11"/>
      <c r="H1943" s="11"/>
      <c r="I1943" s="202"/>
      <c r="J1943" s="11"/>
      <c r="K1943" s="11"/>
      <c r="L1943" s="11"/>
      <c r="M1943" s="11"/>
      <c r="N1943" s="11"/>
      <c r="O1943" s="11"/>
      <c r="P1943" s="11"/>
      <c r="Q1943" s="11"/>
      <c r="R1943" s="11"/>
      <c r="S1943" s="11"/>
      <c r="T1943" s="11"/>
      <c r="U1943" s="11"/>
      <c r="V1943" s="11"/>
      <c r="W1943" s="11"/>
      <c r="X1943" s="11"/>
      <c r="Y1943" s="11"/>
      <c r="Z1943" s="11"/>
      <c r="AA1943" s="11"/>
      <c r="AB1943" s="11"/>
      <c r="AC1943" s="11"/>
      <c r="AD1943" s="11"/>
      <c r="AE1943" s="11"/>
      <c r="AF1943" s="11"/>
      <c r="AG1943" s="11"/>
      <c r="AH1943" s="11"/>
    </row>
    <row r="1944" spans="1:34" x14ac:dyDescent="0.25">
      <c r="A1944" s="11"/>
      <c r="B1944" s="11"/>
      <c r="C1944" s="11"/>
      <c r="D1944" s="11"/>
      <c r="E1944" s="11"/>
      <c r="H1944" s="11"/>
      <c r="I1944" s="202"/>
      <c r="J1944" s="11"/>
      <c r="K1944" s="11"/>
      <c r="L1944" s="11"/>
      <c r="M1944" s="11"/>
      <c r="N1944" s="11"/>
      <c r="O1944" s="11"/>
      <c r="P1944" s="11"/>
      <c r="Q1944" s="11"/>
      <c r="R1944" s="11"/>
      <c r="S1944" s="11"/>
      <c r="T1944" s="11"/>
      <c r="U1944" s="11"/>
      <c r="V1944" s="11"/>
      <c r="W1944" s="11"/>
      <c r="X1944" s="11"/>
      <c r="Y1944" s="11"/>
      <c r="Z1944" s="11"/>
      <c r="AA1944" s="11"/>
      <c r="AB1944" s="11"/>
      <c r="AC1944" s="11"/>
      <c r="AD1944" s="11"/>
      <c r="AE1944" s="11"/>
      <c r="AF1944" s="11"/>
      <c r="AG1944" s="11"/>
      <c r="AH1944" s="11"/>
    </row>
    <row r="1945" spans="1:34" x14ac:dyDescent="0.25">
      <c r="A1945" s="11"/>
      <c r="B1945" s="11"/>
      <c r="C1945" s="11"/>
      <c r="D1945" s="11"/>
      <c r="E1945" s="11"/>
      <c r="H1945" s="11"/>
      <c r="I1945" s="202"/>
      <c r="J1945" s="11"/>
      <c r="K1945" s="11"/>
      <c r="L1945" s="11"/>
      <c r="M1945" s="11"/>
      <c r="N1945" s="11"/>
      <c r="O1945" s="11"/>
      <c r="P1945" s="11"/>
      <c r="Q1945" s="11"/>
      <c r="R1945" s="11"/>
      <c r="S1945" s="11"/>
      <c r="T1945" s="11"/>
      <c r="U1945" s="11"/>
      <c r="V1945" s="11"/>
      <c r="W1945" s="11"/>
      <c r="X1945" s="11"/>
      <c r="Y1945" s="11"/>
      <c r="Z1945" s="11"/>
      <c r="AA1945" s="11"/>
      <c r="AB1945" s="11"/>
      <c r="AC1945" s="11"/>
      <c r="AD1945" s="11"/>
      <c r="AE1945" s="11"/>
      <c r="AF1945" s="11"/>
      <c r="AG1945" s="11"/>
      <c r="AH1945" s="11"/>
    </row>
    <row r="1946" spans="1:34" x14ac:dyDescent="0.25">
      <c r="A1946" s="11"/>
      <c r="B1946" s="11"/>
      <c r="C1946" s="11"/>
      <c r="D1946" s="11"/>
      <c r="E1946" s="11"/>
      <c r="H1946" s="11"/>
      <c r="I1946" s="202"/>
      <c r="J1946" s="11"/>
      <c r="K1946" s="11"/>
      <c r="L1946" s="11"/>
      <c r="M1946" s="11"/>
      <c r="N1946" s="11"/>
      <c r="O1946" s="11"/>
      <c r="P1946" s="11"/>
      <c r="Q1946" s="11"/>
      <c r="R1946" s="11"/>
      <c r="S1946" s="11"/>
      <c r="T1946" s="11"/>
      <c r="U1946" s="11"/>
      <c r="V1946" s="11"/>
      <c r="W1946" s="11"/>
      <c r="X1946" s="11"/>
      <c r="Y1946" s="11"/>
      <c r="Z1946" s="11"/>
      <c r="AA1946" s="11"/>
      <c r="AB1946" s="11"/>
      <c r="AC1946" s="11"/>
      <c r="AD1946" s="11"/>
      <c r="AE1946" s="11"/>
      <c r="AF1946" s="11"/>
      <c r="AG1946" s="11"/>
      <c r="AH1946" s="11"/>
    </row>
    <row r="1947" spans="1:34" x14ac:dyDescent="0.25">
      <c r="A1947" s="11"/>
      <c r="B1947" s="11"/>
      <c r="C1947" s="11"/>
      <c r="D1947" s="11"/>
      <c r="E1947" s="11"/>
      <c r="H1947" s="11"/>
      <c r="I1947" s="202"/>
      <c r="J1947" s="11"/>
      <c r="K1947" s="11"/>
      <c r="L1947" s="11"/>
      <c r="M1947" s="11"/>
      <c r="N1947" s="11"/>
      <c r="O1947" s="11"/>
      <c r="P1947" s="11"/>
      <c r="Q1947" s="11"/>
      <c r="R1947" s="11"/>
      <c r="S1947" s="11"/>
      <c r="T1947" s="11"/>
      <c r="U1947" s="11"/>
      <c r="V1947" s="11"/>
      <c r="W1947" s="11"/>
      <c r="X1947" s="11"/>
      <c r="Y1947" s="11"/>
      <c r="Z1947" s="11"/>
      <c r="AA1947" s="11"/>
      <c r="AB1947" s="11"/>
      <c r="AC1947" s="11"/>
      <c r="AD1947" s="11"/>
      <c r="AE1947" s="11"/>
      <c r="AF1947" s="11"/>
      <c r="AG1947" s="11"/>
      <c r="AH1947" s="11"/>
    </row>
    <row r="1948" spans="1:34" x14ac:dyDescent="0.25">
      <c r="A1948" s="11"/>
      <c r="B1948" s="11"/>
      <c r="C1948" s="11"/>
      <c r="D1948" s="11"/>
      <c r="E1948" s="11"/>
      <c r="H1948" s="11"/>
      <c r="I1948" s="202"/>
      <c r="J1948" s="11"/>
      <c r="K1948" s="11"/>
      <c r="L1948" s="11"/>
      <c r="M1948" s="11"/>
      <c r="N1948" s="11"/>
      <c r="O1948" s="11"/>
      <c r="P1948" s="11"/>
      <c r="Q1948" s="11"/>
      <c r="R1948" s="11"/>
      <c r="S1948" s="11"/>
      <c r="T1948" s="11"/>
      <c r="U1948" s="11"/>
      <c r="V1948" s="11"/>
      <c r="W1948" s="11"/>
      <c r="X1948" s="11"/>
      <c r="Y1948" s="11"/>
      <c r="Z1948" s="11"/>
      <c r="AA1948" s="11"/>
      <c r="AB1948" s="11"/>
      <c r="AC1948" s="11"/>
      <c r="AD1948" s="11"/>
      <c r="AE1948" s="11"/>
      <c r="AF1948" s="11"/>
      <c r="AG1948" s="11"/>
      <c r="AH1948" s="11"/>
    </row>
    <row r="1949" spans="1:34" x14ac:dyDescent="0.25">
      <c r="A1949" s="11"/>
      <c r="B1949" s="11"/>
      <c r="C1949" s="11"/>
      <c r="D1949" s="11"/>
      <c r="E1949" s="11"/>
      <c r="H1949" s="11"/>
      <c r="I1949" s="202"/>
      <c r="J1949" s="11"/>
      <c r="K1949" s="11"/>
      <c r="L1949" s="11"/>
      <c r="M1949" s="11"/>
      <c r="N1949" s="11"/>
      <c r="O1949" s="11"/>
      <c r="P1949" s="11"/>
      <c r="Q1949" s="11"/>
      <c r="R1949" s="11"/>
      <c r="S1949" s="11"/>
      <c r="T1949" s="11"/>
      <c r="U1949" s="11"/>
      <c r="V1949" s="11"/>
      <c r="W1949" s="11"/>
      <c r="X1949" s="11"/>
      <c r="Y1949" s="11"/>
      <c r="Z1949" s="11"/>
      <c r="AA1949" s="11"/>
      <c r="AB1949" s="11"/>
      <c r="AC1949" s="11"/>
      <c r="AD1949" s="11"/>
      <c r="AE1949" s="11"/>
      <c r="AF1949" s="11"/>
      <c r="AG1949" s="11"/>
      <c r="AH1949" s="11"/>
    </row>
    <row r="1950" spans="1:34" x14ac:dyDescent="0.25">
      <c r="A1950" s="11"/>
      <c r="B1950" s="11"/>
      <c r="C1950" s="11"/>
      <c r="D1950" s="11"/>
      <c r="E1950" s="11"/>
      <c r="H1950" s="11"/>
      <c r="I1950" s="202"/>
      <c r="J1950" s="11"/>
      <c r="K1950" s="11"/>
      <c r="L1950" s="11"/>
      <c r="M1950" s="11"/>
      <c r="N1950" s="11"/>
      <c r="O1950" s="11"/>
      <c r="P1950" s="11"/>
      <c r="Q1950" s="11"/>
      <c r="R1950" s="11"/>
      <c r="S1950" s="11"/>
      <c r="T1950" s="11"/>
      <c r="U1950" s="11"/>
      <c r="V1950" s="11"/>
      <c r="W1950" s="11"/>
      <c r="X1950" s="11"/>
      <c r="Y1950" s="11"/>
      <c r="Z1950" s="11"/>
      <c r="AA1950" s="11"/>
      <c r="AB1950" s="11"/>
      <c r="AC1950" s="11"/>
      <c r="AD1950" s="11"/>
      <c r="AE1950" s="11"/>
      <c r="AF1950" s="11"/>
      <c r="AG1950" s="11"/>
      <c r="AH1950" s="11"/>
    </row>
    <row r="1951" spans="1:34" x14ac:dyDescent="0.25">
      <c r="A1951" s="11"/>
      <c r="B1951" s="11"/>
      <c r="C1951" s="11"/>
      <c r="D1951" s="11"/>
      <c r="E1951" s="11"/>
      <c r="H1951" s="11"/>
      <c r="I1951" s="202"/>
      <c r="J1951" s="11"/>
      <c r="K1951" s="11"/>
      <c r="L1951" s="11"/>
      <c r="M1951" s="11"/>
      <c r="N1951" s="11"/>
      <c r="O1951" s="11"/>
      <c r="P1951" s="11"/>
      <c r="Q1951" s="11"/>
      <c r="R1951" s="11"/>
      <c r="S1951" s="11"/>
      <c r="T1951" s="11"/>
      <c r="U1951" s="11"/>
      <c r="V1951" s="11"/>
      <c r="W1951" s="11"/>
      <c r="X1951" s="11"/>
      <c r="Y1951" s="11"/>
      <c r="Z1951" s="11"/>
      <c r="AA1951" s="11"/>
      <c r="AB1951" s="11"/>
      <c r="AC1951" s="11"/>
      <c r="AD1951" s="11"/>
      <c r="AE1951" s="11"/>
      <c r="AF1951" s="11"/>
      <c r="AG1951" s="11"/>
      <c r="AH1951" s="11"/>
    </row>
    <row r="1952" spans="1:34" x14ac:dyDescent="0.25">
      <c r="A1952" s="11"/>
      <c r="B1952" s="11"/>
      <c r="C1952" s="11"/>
      <c r="D1952" s="11"/>
      <c r="E1952" s="11"/>
      <c r="H1952" s="11"/>
      <c r="I1952" s="202"/>
      <c r="J1952" s="11"/>
      <c r="K1952" s="11"/>
      <c r="L1952" s="11"/>
      <c r="M1952" s="11"/>
      <c r="N1952" s="11"/>
      <c r="O1952" s="11"/>
      <c r="P1952" s="11"/>
      <c r="Q1952" s="11"/>
      <c r="R1952" s="11"/>
      <c r="S1952" s="11"/>
      <c r="T1952" s="11"/>
      <c r="U1952" s="11"/>
      <c r="V1952" s="11"/>
      <c r="W1952" s="11"/>
      <c r="X1952" s="11"/>
      <c r="Y1952" s="11"/>
      <c r="Z1952" s="11"/>
      <c r="AA1952" s="11"/>
      <c r="AB1952" s="11"/>
      <c r="AC1952" s="11"/>
      <c r="AD1952" s="11"/>
      <c r="AE1952" s="11"/>
      <c r="AF1952" s="11"/>
      <c r="AG1952" s="11"/>
      <c r="AH1952" s="11"/>
    </row>
    <row r="1953" spans="1:34" x14ac:dyDescent="0.25">
      <c r="A1953" s="11"/>
      <c r="B1953" s="11"/>
      <c r="C1953" s="11"/>
      <c r="D1953" s="11"/>
      <c r="E1953" s="11"/>
      <c r="H1953" s="11"/>
      <c r="I1953" s="202"/>
      <c r="J1953" s="11"/>
      <c r="K1953" s="11"/>
      <c r="L1953" s="11"/>
      <c r="M1953" s="11"/>
      <c r="N1953" s="11"/>
      <c r="O1953" s="11"/>
      <c r="P1953" s="11"/>
      <c r="Q1953" s="11"/>
      <c r="R1953" s="11"/>
      <c r="S1953" s="11"/>
      <c r="T1953" s="11"/>
      <c r="U1953" s="11"/>
      <c r="V1953" s="11"/>
      <c r="W1953" s="11"/>
      <c r="X1953" s="11"/>
      <c r="Y1953" s="11"/>
      <c r="Z1953" s="11"/>
      <c r="AA1953" s="11"/>
      <c r="AB1953" s="11"/>
      <c r="AC1953" s="11"/>
      <c r="AD1953" s="11"/>
      <c r="AE1953" s="11"/>
      <c r="AF1953" s="11"/>
      <c r="AG1953" s="11"/>
      <c r="AH1953" s="11"/>
    </row>
    <row r="1954" spans="1:34" x14ac:dyDescent="0.25">
      <c r="A1954" s="11"/>
      <c r="B1954" s="11"/>
      <c r="C1954" s="11"/>
      <c r="D1954" s="11"/>
      <c r="E1954" s="11"/>
      <c r="H1954" s="11"/>
      <c r="I1954" s="202"/>
      <c r="J1954" s="11"/>
      <c r="K1954" s="11"/>
      <c r="L1954" s="11"/>
      <c r="M1954" s="11"/>
      <c r="N1954" s="11"/>
      <c r="O1954" s="11"/>
      <c r="P1954" s="11"/>
      <c r="Q1954" s="11"/>
      <c r="R1954" s="11"/>
      <c r="S1954" s="11"/>
      <c r="T1954" s="11"/>
      <c r="U1954" s="11"/>
      <c r="V1954" s="11"/>
      <c r="W1954" s="11"/>
      <c r="X1954" s="11"/>
      <c r="Y1954" s="11"/>
      <c r="Z1954" s="11"/>
      <c r="AA1954" s="11"/>
      <c r="AB1954" s="11"/>
      <c r="AC1954" s="11"/>
      <c r="AD1954" s="11"/>
      <c r="AE1954" s="11"/>
      <c r="AF1954" s="11"/>
      <c r="AG1954" s="11"/>
      <c r="AH1954" s="11"/>
    </row>
    <row r="1955" spans="1:34" x14ac:dyDescent="0.25">
      <c r="A1955" s="11"/>
      <c r="B1955" s="11"/>
      <c r="C1955" s="11"/>
      <c r="D1955" s="11"/>
      <c r="E1955" s="11"/>
      <c r="H1955" s="11"/>
      <c r="I1955" s="202"/>
      <c r="J1955" s="11"/>
      <c r="K1955" s="11"/>
      <c r="L1955" s="11"/>
      <c r="M1955" s="11"/>
      <c r="N1955" s="11"/>
      <c r="O1955" s="11"/>
      <c r="P1955" s="11"/>
      <c r="Q1955" s="11"/>
      <c r="R1955" s="11"/>
      <c r="S1955" s="11"/>
      <c r="T1955" s="11"/>
      <c r="U1955" s="11"/>
      <c r="V1955" s="11"/>
      <c r="W1955" s="11"/>
      <c r="X1955" s="11"/>
      <c r="Y1955" s="11"/>
      <c r="Z1955" s="11"/>
      <c r="AA1955" s="11"/>
      <c r="AB1955" s="11"/>
      <c r="AC1955" s="11"/>
      <c r="AD1955" s="11"/>
      <c r="AE1955" s="11"/>
      <c r="AF1955" s="11"/>
      <c r="AG1955" s="11"/>
      <c r="AH1955" s="11"/>
    </row>
    <row r="1956" spans="1:34" x14ac:dyDescent="0.25">
      <c r="A1956" s="11"/>
      <c r="B1956" s="11"/>
      <c r="C1956" s="11"/>
      <c r="D1956" s="11"/>
      <c r="E1956" s="11"/>
      <c r="H1956" s="11"/>
      <c r="I1956" s="202"/>
      <c r="J1956" s="11"/>
      <c r="K1956" s="11"/>
      <c r="L1956" s="11"/>
      <c r="M1956" s="11"/>
      <c r="N1956" s="11"/>
      <c r="O1956" s="11"/>
      <c r="P1956" s="11"/>
      <c r="Q1956" s="11"/>
      <c r="R1956" s="11"/>
      <c r="S1956" s="11"/>
      <c r="T1956" s="11"/>
      <c r="U1956" s="11"/>
      <c r="V1956" s="11"/>
      <c r="W1956" s="11"/>
      <c r="X1956" s="11"/>
      <c r="Y1956" s="11"/>
      <c r="Z1956" s="11"/>
      <c r="AA1956" s="11"/>
      <c r="AB1956" s="11"/>
      <c r="AC1956" s="11"/>
      <c r="AD1956" s="11"/>
      <c r="AE1956" s="11"/>
      <c r="AF1956" s="11"/>
      <c r="AG1956" s="11"/>
      <c r="AH1956" s="11"/>
    </row>
    <row r="1957" spans="1:34" x14ac:dyDescent="0.25">
      <c r="A1957" s="11"/>
      <c r="B1957" s="11"/>
      <c r="C1957" s="11"/>
      <c r="D1957" s="11"/>
      <c r="E1957" s="11"/>
      <c r="H1957" s="11"/>
      <c r="I1957" s="202"/>
      <c r="J1957" s="11"/>
      <c r="K1957" s="11"/>
      <c r="L1957" s="11"/>
      <c r="M1957" s="11"/>
      <c r="N1957" s="11"/>
      <c r="O1957" s="11"/>
      <c r="P1957" s="11"/>
      <c r="Q1957" s="11"/>
      <c r="R1957" s="11"/>
      <c r="S1957" s="11"/>
      <c r="T1957" s="11"/>
      <c r="U1957" s="11"/>
      <c r="V1957" s="11"/>
      <c r="W1957" s="11"/>
      <c r="X1957" s="11"/>
      <c r="Y1957" s="11"/>
      <c r="Z1957" s="11"/>
      <c r="AA1957" s="11"/>
      <c r="AB1957" s="11"/>
      <c r="AC1957" s="11"/>
      <c r="AD1957" s="11"/>
      <c r="AE1957" s="11"/>
      <c r="AF1957" s="11"/>
      <c r="AG1957" s="11"/>
      <c r="AH1957" s="11"/>
    </row>
    <row r="1958" spans="1:34" x14ac:dyDescent="0.25">
      <c r="A1958" s="11"/>
      <c r="B1958" s="11"/>
      <c r="C1958" s="11"/>
      <c r="D1958" s="11"/>
      <c r="E1958" s="11"/>
      <c r="H1958" s="11"/>
      <c r="I1958" s="202"/>
      <c r="J1958" s="11"/>
      <c r="K1958" s="11"/>
      <c r="L1958" s="11"/>
      <c r="M1958" s="11"/>
      <c r="N1958" s="11"/>
      <c r="O1958" s="11"/>
      <c r="P1958" s="11"/>
      <c r="Q1958" s="11"/>
      <c r="R1958" s="11"/>
      <c r="S1958" s="11"/>
      <c r="T1958" s="11"/>
      <c r="U1958" s="11"/>
      <c r="V1958" s="11"/>
      <c r="W1958" s="11"/>
      <c r="X1958" s="11"/>
      <c r="Y1958" s="11"/>
      <c r="Z1958" s="11"/>
      <c r="AA1958" s="11"/>
      <c r="AB1958" s="11"/>
      <c r="AC1958" s="11"/>
      <c r="AD1958" s="11"/>
      <c r="AE1958" s="11"/>
      <c r="AF1958" s="11"/>
      <c r="AG1958" s="11"/>
      <c r="AH1958" s="11"/>
    </row>
    <row r="1959" spans="1:34" x14ac:dyDescent="0.25">
      <c r="A1959" s="11"/>
      <c r="B1959" s="11"/>
      <c r="C1959" s="11"/>
      <c r="D1959" s="11"/>
      <c r="E1959" s="11"/>
      <c r="H1959" s="11"/>
      <c r="I1959" s="202"/>
      <c r="J1959" s="11"/>
      <c r="K1959" s="11"/>
      <c r="L1959" s="11"/>
      <c r="M1959" s="11"/>
      <c r="N1959" s="11"/>
      <c r="O1959" s="11"/>
      <c r="P1959" s="11"/>
      <c r="Q1959" s="11"/>
      <c r="R1959" s="11"/>
      <c r="S1959" s="11"/>
      <c r="T1959" s="11"/>
      <c r="U1959" s="11"/>
      <c r="V1959" s="11"/>
      <c r="W1959" s="11"/>
      <c r="X1959" s="11"/>
      <c r="Y1959" s="11"/>
      <c r="Z1959" s="11"/>
      <c r="AA1959" s="11"/>
      <c r="AB1959" s="11"/>
      <c r="AC1959" s="11"/>
      <c r="AD1959" s="11"/>
      <c r="AE1959" s="11"/>
      <c r="AF1959" s="11"/>
      <c r="AG1959" s="11"/>
      <c r="AH1959" s="11"/>
    </row>
    <row r="1960" spans="1:34" x14ac:dyDescent="0.25">
      <c r="A1960" s="11"/>
      <c r="B1960" s="11"/>
      <c r="C1960" s="11"/>
      <c r="D1960" s="11"/>
      <c r="E1960" s="11"/>
      <c r="H1960" s="11"/>
      <c r="I1960" s="202"/>
      <c r="J1960" s="11"/>
      <c r="K1960" s="11"/>
      <c r="L1960" s="11"/>
      <c r="M1960" s="11"/>
      <c r="N1960" s="11"/>
      <c r="O1960" s="11"/>
      <c r="P1960" s="11"/>
      <c r="Q1960" s="11"/>
      <c r="R1960" s="11"/>
      <c r="S1960" s="11"/>
      <c r="T1960" s="11"/>
      <c r="U1960" s="11"/>
      <c r="V1960" s="11"/>
      <c r="W1960" s="11"/>
      <c r="X1960" s="11"/>
      <c r="Y1960" s="11"/>
      <c r="Z1960" s="11"/>
      <c r="AA1960" s="11"/>
      <c r="AB1960" s="11"/>
      <c r="AC1960" s="11"/>
      <c r="AD1960" s="11"/>
      <c r="AE1960" s="11"/>
      <c r="AF1960" s="11"/>
      <c r="AG1960" s="11"/>
      <c r="AH1960" s="11"/>
    </row>
    <row r="1961" spans="1:34" x14ac:dyDescent="0.25">
      <c r="A1961" s="11"/>
      <c r="B1961" s="11"/>
      <c r="C1961" s="11"/>
      <c r="D1961" s="11"/>
      <c r="E1961" s="11"/>
      <c r="H1961" s="11"/>
      <c r="I1961" s="202"/>
      <c r="J1961" s="11"/>
      <c r="K1961" s="11"/>
      <c r="L1961" s="11"/>
      <c r="M1961" s="11"/>
      <c r="N1961" s="11"/>
      <c r="O1961" s="11"/>
      <c r="P1961" s="11"/>
      <c r="Q1961" s="11"/>
      <c r="R1961" s="11"/>
      <c r="S1961" s="11"/>
      <c r="T1961" s="11"/>
      <c r="U1961" s="11"/>
      <c r="V1961" s="11"/>
      <c r="W1961" s="11"/>
      <c r="X1961" s="11"/>
      <c r="Y1961" s="11"/>
      <c r="Z1961" s="11"/>
      <c r="AA1961" s="11"/>
      <c r="AB1961" s="11"/>
      <c r="AC1961" s="11"/>
      <c r="AD1961" s="11"/>
      <c r="AE1961" s="11"/>
      <c r="AF1961" s="11"/>
      <c r="AG1961" s="11"/>
      <c r="AH1961" s="11"/>
    </row>
    <row r="1962" spans="1:34" x14ac:dyDescent="0.25">
      <c r="A1962" s="11"/>
      <c r="B1962" s="11"/>
      <c r="C1962" s="11"/>
      <c r="D1962" s="11"/>
      <c r="E1962" s="11"/>
      <c r="H1962" s="11"/>
      <c r="I1962" s="202"/>
      <c r="J1962" s="11"/>
      <c r="K1962" s="11"/>
      <c r="L1962" s="11"/>
      <c r="M1962" s="11"/>
      <c r="N1962" s="11"/>
      <c r="O1962" s="11"/>
      <c r="P1962" s="11"/>
      <c r="Q1962" s="11"/>
      <c r="R1962" s="11"/>
      <c r="S1962" s="11"/>
      <c r="T1962" s="11"/>
      <c r="U1962" s="11"/>
      <c r="V1962" s="11"/>
      <c r="W1962" s="11"/>
      <c r="X1962" s="11"/>
      <c r="Y1962" s="11"/>
      <c r="Z1962" s="11"/>
      <c r="AA1962" s="11"/>
      <c r="AB1962" s="11"/>
      <c r="AC1962" s="11"/>
      <c r="AD1962" s="11"/>
      <c r="AE1962" s="11"/>
      <c r="AF1962" s="11"/>
      <c r="AG1962" s="11"/>
      <c r="AH1962" s="11"/>
    </row>
    <row r="1963" spans="1:34" x14ac:dyDescent="0.25">
      <c r="A1963" s="11"/>
      <c r="B1963" s="11"/>
      <c r="C1963" s="11"/>
      <c r="D1963" s="11"/>
      <c r="E1963" s="11"/>
      <c r="H1963" s="11"/>
      <c r="I1963" s="202"/>
      <c r="J1963" s="11"/>
      <c r="K1963" s="11"/>
      <c r="L1963" s="11"/>
      <c r="M1963" s="11"/>
      <c r="N1963" s="11"/>
      <c r="O1963" s="11"/>
      <c r="P1963" s="11"/>
      <c r="Q1963" s="11"/>
      <c r="R1963" s="11"/>
      <c r="S1963" s="11"/>
      <c r="T1963" s="11"/>
      <c r="U1963" s="11"/>
      <c r="V1963" s="11"/>
      <c r="W1963" s="11"/>
      <c r="X1963" s="11"/>
      <c r="Y1963" s="11"/>
      <c r="Z1963" s="11"/>
      <c r="AA1963" s="11"/>
      <c r="AB1963" s="11"/>
      <c r="AC1963" s="11"/>
      <c r="AD1963" s="11"/>
      <c r="AE1963" s="11"/>
      <c r="AF1963" s="11"/>
      <c r="AG1963" s="11"/>
      <c r="AH1963" s="11"/>
    </row>
    <row r="1964" spans="1:34" x14ac:dyDescent="0.25">
      <c r="A1964" s="11"/>
      <c r="B1964" s="11"/>
      <c r="C1964" s="11"/>
      <c r="D1964" s="11"/>
      <c r="E1964" s="11"/>
      <c r="H1964" s="11"/>
      <c r="I1964" s="202"/>
      <c r="J1964" s="11"/>
      <c r="K1964" s="11"/>
      <c r="L1964" s="11"/>
      <c r="M1964" s="11"/>
      <c r="N1964" s="11"/>
      <c r="O1964" s="11"/>
      <c r="P1964" s="11"/>
      <c r="Q1964" s="11"/>
      <c r="R1964" s="11"/>
      <c r="S1964" s="11"/>
      <c r="T1964" s="11"/>
      <c r="U1964" s="11"/>
      <c r="V1964" s="11"/>
      <c r="W1964" s="11"/>
      <c r="X1964" s="11"/>
      <c r="Y1964" s="11"/>
      <c r="Z1964" s="11"/>
      <c r="AA1964" s="11"/>
      <c r="AB1964" s="11"/>
      <c r="AC1964" s="11"/>
      <c r="AD1964" s="11"/>
      <c r="AE1964" s="11"/>
      <c r="AF1964" s="11"/>
      <c r="AG1964" s="11"/>
      <c r="AH1964" s="11"/>
    </row>
    <row r="1965" spans="1:34" x14ac:dyDescent="0.25">
      <c r="A1965" s="11"/>
      <c r="B1965" s="11"/>
      <c r="C1965" s="11"/>
      <c r="D1965" s="11"/>
      <c r="E1965" s="11"/>
      <c r="H1965" s="11"/>
      <c r="I1965" s="202"/>
      <c r="J1965" s="11"/>
      <c r="K1965" s="11"/>
      <c r="L1965" s="11"/>
      <c r="M1965" s="11"/>
      <c r="N1965" s="11"/>
      <c r="O1965" s="11"/>
      <c r="P1965" s="11"/>
      <c r="Q1965" s="11"/>
      <c r="R1965" s="11"/>
      <c r="S1965" s="11"/>
      <c r="T1965" s="11"/>
      <c r="U1965" s="11"/>
      <c r="V1965" s="11"/>
      <c r="W1965" s="11"/>
      <c r="X1965" s="11"/>
      <c r="Y1965" s="11"/>
      <c r="Z1965" s="11"/>
      <c r="AA1965" s="11"/>
      <c r="AB1965" s="11"/>
      <c r="AC1965" s="11"/>
      <c r="AD1965" s="11"/>
      <c r="AE1965" s="11"/>
      <c r="AF1965" s="11"/>
      <c r="AG1965" s="11"/>
      <c r="AH1965" s="11"/>
    </row>
    <row r="1966" spans="1:34" x14ac:dyDescent="0.25">
      <c r="A1966" s="11"/>
      <c r="B1966" s="11"/>
      <c r="C1966" s="11"/>
      <c r="D1966" s="11"/>
      <c r="E1966" s="11"/>
      <c r="H1966" s="11"/>
      <c r="I1966" s="202"/>
      <c r="J1966" s="11"/>
      <c r="K1966" s="11"/>
      <c r="L1966" s="11"/>
      <c r="M1966" s="11"/>
      <c r="N1966" s="11"/>
      <c r="O1966" s="11"/>
      <c r="P1966" s="11"/>
      <c r="Q1966" s="11"/>
      <c r="R1966" s="11"/>
      <c r="S1966" s="11"/>
      <c r="T1966" s="11"/>
      <c r="U1966" s="11"/>
      <c r="V1966" s="11"/>
      <c r="W1966" s="11"/>
      <c r="X1966" s="11"/>
      <c r="Y1966" s="11"/>
      <c r="Z1966" s="11"/>
      <c r="AA1966" s="11"/>
      <c r="AB1966" s="11"/>
      <c r="AC1966" s="11"/>
      <c r="AD1966" s="11"/>
      <c r="AE1966" s="11"/>
      <c r="AF1966" s="11"/>
      <c r="AG1966" s="11"/>
      <c r="AH1966" s="11"/>
    </row>
    <row r="1967" spans="1:34" x14ac:dyDescent="0.25">
      <c r="A1967" s="11"/>
      <c r="B1967" s="11"/>
      <c r="C1967" s="11"/>
      <c r="D1967" s="11"/>
      <c r="E1967" s="11"/>
      <c r="H1967" s="11"/>
      <c r="I1967" s="202"/>
      <c r="J1967" s="11"/>
      <c r="K1967" s="11"/>
      <c r="L1967" s="11"/>
      <c r="M1967" s="11"/>
      <c r="N1967" s="11"/>
      <c r="O1967" s="11"/>
      <c r="P1967" s="11"/>
      <c r="Q1967" s="11"/>
      <c r="R1967" s="11"/>
      <c r="S1967" s="11"/>
      <c r="T1967" s="11"/>
      <c r="U1967" s="11"/>
      <c r="V1967" s="11"/>
      <c r="W1967" s="11"/>
      <c r="X1967" s="11"/>
      <c r="Y1967" s="11"/>
      <c r="Z1967" s="11"/>
      <c r="AA1967" s="11"/>
      <c r="AB1967" s="11"/>
      <c r="AC1967" s="11"/>
      <c r="AD1967" s="11"/>
      <c r="AE1967" s="11"/>
      <c r="AF1967" s="11"/>
      <c r="AG1967" s="11"/>
      <c r="AH1967" s="11"/>
    </row>
    <row r="1968" spans="1:34" x14ac:dyDescent="0.25">
      <c r="A1968" s="11"/>
      <c r="B1968" s="11"/>
      <c r="C1968" s="11"/>
      <c r="D1968" s="11"/>
      <c r="E1968" s="11"/>
      <c r="H1968" s="11"/>
      <c r="I1968" s="202"/>
      <c r="J1968" s="11"/>
      <c r="K1968" s="11"/>
      <c r="L1968" s="11"/>
      <c r="M1968" s="11"/>
      <c r="N1968" s="11"/>
      <c r="O1968" s="11"/>
      <c r="P1968" s="11"/>
      <c r="Q1968" s="11"/>
      <c r="R1968" s="11"/>
      <c r="S1968" s="11"/>
      <c r="T1968" s="11"/>
      <c r="U1968" s="11"/>
      <c r="V1968" s="11"/>
      <c r="W1968" s="11"/>
      <c r="X1968" s="11"/>
      <c r="Y1968" s="11"/>
      <c r="Z1968" s="11"/>
      <c r="AA1968" s="11"/>
      <c r="AB1968" s="11"/>
      <c r="AC1968" s="11"/>
      <c r="AD1968" s="11"/>
      <c r="AE1968" s="11"/>
      <c r="AF1968" s="11"/>
      <c r="AG1968" s="11"/>
      <c r="AH1968" s="11"/>
    </row>
    <row r="1969" spans="1:34" x14ac:dyDescent="0.25">
      <c r="A1969" s="11"/>
      <c r="B1969" s="11"/>
      <c r="C1969" s="11"/>
      <c r="D1969" s="11"/>
      <c r="E1969" s="11"/>
      <c r="H1969" s="11"/>
      <c r="I1969" s="202"/>
      <c r="J1969" s="11"/>
      <c r="K1969" s="11"/>
      <c r="L1969" s="11"/>
      <c r="M1969" s="11"/>
      <c r="N1969" s="11"/>
      <c r="O1969" s="11"/>
      <c r="P1969" s="11"/>
      <c r="Q1969" s="11"/>
      <c r="R1969" s="11"/>
      <c r="S1969" s="11"/>
      <c r="T1969" s="11"/>
      <c r="U1969" s="11"/>
      <c r="V1969" s="11"/>
      <c r="W1969" s="11"/>
      <c r="X1969" s="11"/>
      <c r="Y1969" s="11"/>
      <c r="Z1969" s="11"/>
      <c r="AA1969" s="11"/>
      <c r="AB1969" s="11"/>
      <c r="AC1969" s="11"/>
      <c r="AD1969" s="11"/>
      <c r="AE1969" s="11"/>
      <c r="AF1969" s="11"/>
      <c r="AG1969" s="11"/>
      <c r="AH1969" s="11"/>
    </row>
    <row r="1970" spans="1:34" x14ac:dyDescent="0.25">
      <c r="A1970" s="11"/>
      <c r="B1970" s="11"/>
      <c r="C1970" s="11"/>
      <c r="D1970" s="11"/>
      <c r="E1970" s="11"/>
      <c r="H1970" s="11"/>
      <c r="I1970" s="202"/>
      <c r="J1970" s="11"/>
      <c r="K1970" s="11"/>
      <c r="L1970" s="11"/>
      <c r="M1970" s="11"/>
      <c r="N1970" s="11"/>
      <c r="O1970" s="11"/>
      <c r="P1970" s="11"/>
      <c r="Q1970" s="11"/>
      <c r="R1970" s="11"/>
      <c r="S1970" s="11"/>
      <c r="T1970" s="11"/>
      <c r="U1970" s="11"/>
      <c r="V1970" s="11"/>
      <c r="W1970" s="11"/>
      <c r="X1970" s="11"/>
      <c r="Y1970" s="11"/>
      <c r="Z1970" s="11"/>
      <c r="AA1970" s="11"/>
      <c r="AB1970" s="11"/>
      <c r="AC1970" s="11"/>
      <c r="AD1970" s="11"/>
      <c r="AE1970" s="11"/>
      <c r="AF1970" s="11"/>
      <c r="AG1970" s="11"/>
      <c r="AH1970" s="11"/>
    </row>
    <row r="1971" spans="1:34" x14ac:dyDescent="0.25">
      <c r="A1971" s="11"/>
      <c r="B1971" s="11"/>
      <c r="C1971" s="11"/>
      <c r="D1971" s="11"/>
      <c r="E1971" s="11"/>
      <c r="H1971" s="11"/>
      <c r="I1971" s="202"/>
      <c r="J1971" s="11"/>
      <c r="K1971" s="11"/>
      <c r="L1971" s="11"/>
      <c r="M1971" s="11"/>
      <c r="N1971" s="11"/>
      <c r="O1971" s="11"/>
      <c r="P1971" s="11"/>
      <c r="Q1971" s="11"/>
      <c r="R1971" s="11"/>
      <c r="S1971" s="11"/>
      <c r="T1971" s="11"/>
      <c r="U1971" s="11"/>
      <c r="V1971" s="11"/>
      <c r="W1971" s="11"/>
      <c r="X1971" s="11"/>
      <c r="Y1971" s="11"/>
      <c r="Z1971" s="11"/>
      <c r="AA1971" s="11"/>
      <c r="AB1971" s="11"/>
      <c r="AC1971" s="11"/>
      <c r="AD1971" s="11"/>
      <c r="AE1971" s="11"/>
      <c r="AF1971" s="11"/>
      <c r="AG1971" s="11"/>
      <c r="AH1971" s="11"/>
    </row>
    <row r="1972" spans="1:34" x14ac:dyDescent="0.25">
      <c r="A1972" s="11"/>
      <c r="B1972" s="11"/>
      <c r="C1972" s="11"/>
      <c r="D1972" s="11"/>
      <c r="E1972" s="11"/>
      <c r="H1972" s="11"/>
      <c r="I1972" s="202"/>
      <c r="J1972" s="11"/>
      <c r="K1972" s="11"/>
      <c r="L1972" s="11"/>
      <c r="M1972" s="11"/>
      <c r="N1972" s="11"/>
      <c r="O1972" s="11"/>
      <c r="P1972" s="11"/>
      <c r="Q1972" s="11"/>
      <c r="R1972" s="11"/>
      <c r="S1972" s="11"/>
      <c r="T1972" s="11"/>
      <c r="U1972" s="11"/>
      <c r="V1972" s="11"/>
      <c r="W1972" s="11"/>
      <c r="X1972" s="11"/>
      <c r="Y1972" s="11"/>
      <c r="Z1972" s="11"/>
      <c r="AA1972" s="11"/>
      <c r="AB1972" s="11"/>
      <c r="AC1972" s="11"/>
      <c r="AD1972" s="11"/>
      <c r="AE1972" s="11"/>
      <c r="AF1972" s="11"/>
      <c r="AG1972" s="11"/>
      <c r="AH1972" s="11"/>
    </row>
    <row r="1973" spans="1:34" x14ac:dyDescent="0.25">
      <c r="A1973" s="11"/>
      <c r="B1973" s="11"/>
      <c r="C1973" s="11"/>
      <c r="D1973" s="11"/>
      <c r="E1973" s="11"/>
      <c r="H1973" s="11"/>
      <c r="I1973" s="202"/>
      <c r="J1973" s="11"/>
      <c r="K1973" s="11"/>
      <c r="L1973" s="11"/>
      <c r="M1973" s="11"/>
      <c r="N1973" s="11"/>
      <c r="O1973" s="11"/>
      <c r="P1973" s="11"/>
      <c r="Q1973" s="11"/>
      <c r="R1973" s="11"/>
      <c r="S1973" s="11"/>
      <c r="T1973" s="11"/>
      <c r="U1973" s="11"/>
      <c r="V1973" s="11"/>
      <c r="W1973" s="11"/>
      <c r="X1973" s="11"/>
      <c r="Y1973" s="11"/>
      <c r="Z1973" s="11"/>
      <c r="AA1973" s="11"/>
      <c r="AB1973" s="11"/>
      <c r="AC1973" s="11"/>
      <c r="AD1973" s="11"/>
      <c r="AE1973" s="11"/>
      <c r="AF1973" s="11"/>
      <c r="AG1973" s="11"/>
      <c r="AH1973" s="11"/>
    </row>
    <row r="1974" spans="1:34" x14ac:dyDescent="0.25">
      <c r="A1974" s="11"/>
      <c r="B1974" s="11"/>
      <c r="C1974" s="11"/>
      <c r="D1974" s="11"/>
      <c r="E1974" s="11"/>
      <c r="H1974" s="11"/>
      <c r="I1974" s="202"/>
      <c r="J1974" s="11"/>
      <c r="K1974" s="11"/>
      <c r="L1974" s="11"/>
      <c r="M1974" s="11"/>
      <c r="N1974" s="11"/>
      <c r="O1974" s="11"/>
      <c r="P1974" s="11"/>
      <c r="Q1974" s="11"/>
      <c r="R1974" s="11"/>
      <c r="S1974" s="11"/>
      <c r="T1974" s="11"/>
      <c r="U1974" s="11"/>
      <c r="V1974" s="11"/>
      <c r="W1974" s="11"/>
      <c r="X1974" s="11"/>
      <c r="Y1974" s="11"/>
      <c r="Z1974" s="11"/>
      <c r="AA1974" s="11"/>
      <c r="AB1974" s="11"/>
      <c r="AC1974" s="11"/>
      <c r="AD1974" s="11"/>
      <c r="AE1974" s="11"/>
      <c r="AF1974" s="11"/>
      <c r="AG1974" s="11"/>
      <c r="AH1974" s="11"/>
    </row>
    <row r="1975" spans="1:34" x14ac:dyDescent="0.25">
      <c r="A1975" s="11"/>
      <c r="B1975" s="11"/>
      <c r="C1975" s="11"/>
      <c r="D1975" s="11"/>
      <c r="E1975" s="11"/>
      <c r="H1975" s="11"/>
      <c r="I1975" s="202"/>
      <c r="J1975" s="11"/>
      <c r="K1975" s="11"/>
      <c r="L1975" s="11"/>
      <c r="M1975" s="11"/>
      <c r="N1975" s="11"/>
      <c r="O1975" s="11"/>
      <c r="P1975" s="11"/>
      <c r="Q1975" s="11"/>
      <c r="R1975" s="11"/>
      <c r="S1975" s="11"/>
      <c r="T1975" s="11"/>
      <c r="U1975" s="11"/>
      <c r="V1975" s="11"/>
      <c r="W1975" s="11"/>
      <c r="X1975" s="11"/>
      <c r="Y1975" s="11"/>
      <c r="Z1975" s="11"/>
      <c r="AA1975" s="11"/>
      <c r="AB1975" s="11"/>
      <c r="AC1975" s="11"/>
      <c r="AD1975" s="11"/>
      <c r="AE1975" s="11"/>
      <c r="AF1975" s="11"/>
      <c r="AG1975" s="11"/>
      <c r="AH1975" s="11"/>
    </row>
    <row r="1976" spans="1:34" x14ac:dyDescent="0.25">
      <c r="A1976" s="11"/>
      <c r="B1976" s="11"/>
      <c r="C1976" s="11"/>
      <c r="D1976" s="11"/>
      <c r="E1976" s="11"/>
      <c r="H1976" s="11"/>
      <c r="I1976" s="202"/>
      <c r="J1976" s="11"/>
      <c r="K1976" s="11"/>
      <c r="L1976" s="11"/>
      <c r="M1976" s="11"/>
      <c r="N1976" s="11"/>
      <c r="O1976" s="11"/>
      <c r="P1976" s="11"/>
      <c r="Q1976" s="11"/>
      <c r="R1976" s="11"/>
      <c r="S1976" s="11"/>
      <c r="T1976" s="11"/>
      <c r="U1976" s="11"/>
      <c r="V1976" s="11"/>
      <c r="W1976" s="11"/>
      <c r="X1976" s="11"/>
      <c r="Y1976" s="11"/>
      <c r="Z1976" s="11"/>
      <c r="AA1976" s="11"/>
      <c r="AB1976" s="11"/>
      <c r="AC1976" s="11"/>
      <c r="AD1976" s="11"/>
      <c r="AE1976" s="11"/>
      <c r="AF1976" s="11"/>
      <c r="AG1976" s="11"/>
      <c r="AH1976" s="11"/>
    </row>
    <row r="1977" spans="1:34" x14ac:dyDescent="0.25">
      <c r="A1977" s="11"/>
      <c r="B1977" s="11"/>
      <c r="C1977" s="11"/>
      <c r="D1977" s="11"/>
      <c r="E1977" s="11"/>
      <c r="H1977" s="11"/>
      <c r="I1977" s="202"/>
      <c r="J1977" s="11"/>
      <c r="K1977" s="11"/>
      <c r="L1977" s="11"/>
      <c r="M1977" s="11"/>
      <c r="N1977" s="11"/>
      <c r="O1977" s="11"/>
      <c r="P1977" s="11"/>
      <c r="Q1977" s="11"/>
      <c r="R1977" s="11"/>
      <c r="S1977" s="11"/>
      <c r="T1977" s="11"/>
      <c r="U1977" s="11"/>
      <c r="V1977" s="11"/>
      <c r="W1977" s="11"/>
      <c r="X1977" s="11"/>
      <c r="Y1977" s="11"/>
      <c r="Z1977" s="11"/>
      <c r="AA1977" s="11"/>
      <c r="AB1977" s="11"/>
      <c r="AC1977" s="11"/>
      <c r="AD1977" s="11"/>
      <c r="AE1977" s="11"/>
      <c r="AF1977" s="11"/>
      <c r="AG1977" s="11"/>
      <c r="AH1977" s="11"/>
    </row>
    <row r="1978" spans="1:34" x14ac:dyDescent="0.25">
      <c r="A1978" s="11"/>
      <c r="B1978" s="11"/>
      <c r="C1978" s="11"/>
      <c r="D1978" s="11"/>
      <c r="E1978" s="11"/>
      <c r="H1978" s="11"/>
      <c r="I1978" s="202"/>
      <c r="J1978" s="11"/>
      <c r="K1978" s="11"/>
      <c r="L1978" s="11"/>
      <c r="M1978" s="11"/>
      <c r="N1978" s="11"/>
      <c r="O1978" s="11"/>
      <c r="P1978" s="11"/>
      <c r="Q1978" s="11"/>
      <c r="R1978" s="11"/>
      <c r="S1978" s="11"/>
      <c r="T1978" s="11"/>
      <c r="U1978" s="11"/>
      <c r="V1978" s="11"/>
      <c r="W1978" s="11"/>
      <c r="X1978" s="11"/>
      <c r="Y1978" s="11"/>
      <c r="Z1978" s="11"/>
      <c r="AA1978" s="11"/>
      <c r="AB1978" s="11"/>
      <c r="AC1978" s="11"/>
      <c r="AD1978" s="11"/>
      <c r="AE1978" s="11"/>
      <c r="AF1978" s="11"/>
      <c r="AG1978" s="11"/>
      <c r="AH1978" s="11"/>
    </row>
    <row r="1979" spans="1:34" x14ac:dyDescent="0.25">
      <c r="A1979" s="11"/>
      <c r="B1979" s="11"/>
      <c r="C1979" s="11"/>
      <c r="D1979" s="11"/>
      <c r="E1979" s="11"/>
      <c r="H1979" s="11"/>
      <c r="I1979" s="202"/>
      <c r="J1979" s="11"/>
      <c r="K1979" s="11"/>
      <c r="L1979" s="11"/>
      <c r="M1979" s="11"/>
      <c r="N1979" s="11"/>
      <c r="O1979" s="11"/>
      <c r="P1979" s="11"/>
      <c r="Q1979" s="11"/>
      <c r="R1979" s="11"/>
      <c r="S1979" s="11"/>
      <c r="T1979" s="11"/>
      <c r="U1979" s="11"/>
      <c r="V1979" s="11"/>
      <c r="W1979" s="11"/>
      <c r="X1979" s="11"/>
      <c r="Y1979" s="11"/>
      <c r="Z1979" s="11"/>
      <c r="AA1979" s="11"/>
      <c r="AB1979" s="11"/>
      <c r="AC1979" s="11"/>
      <c r="AD1979" s="11"/>
      <c r="AE1979" s="11"/>
      <c r="AF1979" s="11"/>
      <c r="AG1979" s="11"/>
      <c r="AH1979" s="11"/>
    </row>
    <row r="1980" spans="1:34" x14ac:dyDescent="0.25">
      <c r="A1980" s="11"/>
      <c r="B1980" s="11"/>
      <c r="C1980" s="11"/>
      <c r="D1980" s="11"/>
      <c r="E1980" s="11"/>
      <c r="H1980" s="11"/>
      <c r="I1980" s="202"/>
      <c r="J1980" s="11"/>
      <c r="K1980" s="11"/>
      <c r="L1980" s="11"/>
      <c r="M1980" s="11"/>
      <c r="N1980" s="11"/>
      <c r="O1980" s="11"/>
      <c r="P1980" s="11"/>
      <c r="Q1980" s="11"/>
      <c r="R1980" s="11"/>
      <c r="S1980" s="11"/>
      <c r="T1980" s="11"/>
      <c r="U1980" s="11"/>
      <c r="V1980" s="11"/>
      <c r="W1980" s="11"/>
      <c r="X1980" s="11"/>
      <c r="Y1980" s="11"/>
      <c r="Z1980" s="11"/>
      <c r="AA1980" s="11"/>
      <c r="AB1980" s="11"/>
      <c r="AC1980" s="11"/>
      <c r="AD1980" s="11"/>
      <c r="AE1980" s="11"/>
      <c r="AF1980" s="11"/>
      <c r="AG1980" s="11"/>
      <c r="AH1980" s="11"/>
    </row>
    <row r="1981" spans="1:34" x14ac:dyDescent="0.25">
      <c r="A1981" s="11"/>
      <c r="B1981" s="11"/>
      <c r="C1981" s="11"/>
      <c r="D1981" s="11"/>
      <c r="E1981" s="11"/>
      <c r="H1981" s="11"/>
      <c r="I1981" s="202"/>
      <c r="J1981" s="11"/>
      <c r="K1981" s="11"/>
      <c r="L1981" s="11"/>
      <c r="M1981" s="11"/>
      <c r="N1981" s="11"/>
      <c r="O1981" s="11"/>
      <c r="P1981" s="11"/>
      <c r="Q1981" s="11"/>
      <c r="R1981" s="11"/>
      <c r="S1981" s="11"/>
      <c r="T1981" s="11"/>
      <c r="U1981" s="11"/>
      <c r="V1981" s="11"/>
      <c r="W1981" s="11"/>
      <c r="X1981" s="11"/>
      <c r="Y1981" s="11"/>
      <c r="Z1981" s="11"/>
      <c r="AA1981" s="11"/>
      <c r="AB1981" s="11"/>
      <c r="AC1981" s="11"/>
      <c r="AD1981" s="11"/>
      <c r="AE1981" s="11"/>
      <c r="AF1981" s="11"/>
      <c r="AG1981" s="11"/>
      <c r="AH1981" s="11"/>
    </row>
    <row r="1982" spans="1:34" x14ac:dyDescent="0.25">
      <c r="A1982" s="11"/>
      <c r="B1982" s="11"/>
      <c r="C1982" s="11"/>
      <c r="D1982" s="11"/>
      <c r="E1982" s="11"/>
      <c r="H1982" s="11"/>
      <c r="I1982" s="202"/>
      <c r="J1982" s="11"/>
      <c r="K1982" s="11"/>
      <c r="L1982" s="11"/>
      <c r="M1982" s="11"/>
      <c r="N1982" s="11"/>
      <c r="O1982" s="11"/>
      <c r="P1982" s="11"/>
      <c r="Q1982" s="11"/>
      <c r="R1982" s="11"/>
      <c r="S1982" s="11"/>
      <c r="T1982" s="11"/>
      <c r="U1982" s="11"/>
      <c r="V1982" s="11"/>
      <c r="W1982" s="11"/>
      <c r="X1982" s="11"/>
      <c r="Y1982" s="11"/>
      <c r="Z1982" s="11"/>
      <c r="AA1982" s="11"/>
      <c r="AB1982" s="11"/>
      <c r="AC1982" s="11"/>
      <c r="AD1982" s="11"/>
      <c r="AE1982" s="11"/>
      <c r="AF1982" s="11"/>
      <c r="AG1982" s="11"/>
      <c r="AH1982" s="11"/>
    </row>
    <row r="1983" spans="1:34" x14ac:dyDescent="0.25">
      <c r="A1983" s="11"/>
      <c r="B1983" s="11"/>
      <c r="C1983" s="11"/>
      <c r="D1983" s="11"/>
      <c r="E1983" s="11"/>
      <c r="H1983" s="11"/>
      <c r="I1983" s="202"/>
      <c r="J1983" s="11"/>
      <c r="K1983" s="11"/>
      <c r="L1983" s="11"/>
      <c r="M1983" s="11"/>
      <c r="N1983" s="11"/>
      <c r="O1983" s="11"/>
      <c r="P1983" s="11"/>
      <c r="Q1983" s="11"/>
      <c r="R1983" s="11"/>
      <c r="S1983" s="11"/>
      <c r="T1983" s="11"/>
      <c r="U1983" s="11"/>
      <c r="V1983" s="11"/>
      <c r="W1983" s="11"/>
      <c r="X1983" s="11"/>
      <c r="Y1983" s="11"/>
      <c r="Z1983" s="11"/>
      <c r="AA1983" s="11"/>
      <c r="AB1983" s="11"/>
      <c r="AC1983" s="11"/>
      <c r="AD1983" s="11"/>
      <c r="AE1983" s="11"/>
      <c r="AF1983" s="11"/>
      <c r="AG1983" s="11"/>
      <c r="AH1983" s="11"/>
    </row>
    <row r="1984" spans="1:34" x14ac:dyDescent="0.25">
      <c r="A1984" s="11"/>
      <c r="B1984" s="11"/>
      <c r="C1984" s="11"/>
      <c r="D1984" s="11"/>
      <c r="E1984" s="11"/>
      <c r="H1984" s="11"/>
      <c r="I1984" s="202"/>
      <c r="J1984" s="11"/>
      <c r="K1984" s="11"/>
      <c r="L1984" s="11"/>
      <c r="M1984" s="11"/>
      <c r="N1984" s="11"/>
      <c r="O1984" s="11"/>
      <c r="P1984" s="11"/>
      <c r="Q1984" s="11"/>
      <c r="R1984" s="11"/>
      <c r="S1984" s="11"/>
      <c r="T1984" s="11"/>
      <c r="U1984" s="11"/>
      <c r="V1984" s="11"/>
      <c r="W1984" s="11"/>
      <c r="X1984" s="11"/>
      <c r="Y1984" s="11"/>
      <c r="Z1984" s="11"/>
      <c r="AA1984" s="11"/>
      <c r="AB1984" s="11"/>
      <c r="AC1984" s="11"/>
      <c r="AD1984" s="11"/>
      <c r="AE1984" s="11"/>
      <c r="AF1984" s="11"/>
      <c r="AG1984" s="11"/>
      <c r="AH1984" s="11"/>
    </row>
    <row r="1985" spans="1:34" x14ac:dyDescent="0.25">
      <c r="A1985" s="11"/>
      <c r="B1985" s="11"/>
      <c r="C1985" s="11"/>
      <c r="D1985" s="11"/>
      <c r="E1985" s="11"/>
      <c r="H1985" s="11"/>
      <c r="I1985" s="202"/>
      <c r="J1985" s="11"/>
      <c r="K1985" s="11"/>
      <c r="L1985" s="11"/>
      <c r="M1985" s="11"/>
      <c r="N1985" s="11"/>
      <c r="O1985" s="11"/>
      <c r="P1985" s="11"/>
      <c r="Q1985" s="11"/>
      <c r="R1985" s="11"/>
      <c r="S1985" s="11"/>
      <c r="T1985" s="11"/>
      <c r="U1985" s="11"/>
      <c r="V1985" s="11"/>
      <c r="W1985" s="11"/>
      <c r="X1985" s="11"/>
      <c r="Y1985" s="11"/>
      <c r="Z1985" s="11"/>
      <c r="AA1985" s="11"/>
      <c r="AB1985" s="11"/>
      <c r="AC1985" s="11"/>
      <c r="AD1985" s="11"/>
      <c r="AE1985" s="11"/>
      <c r="AF1985" s="11"/>
      <c r="AG1985" s="11"/>
      <c r="AH1985" s="11"/>
    </row>
    <row r="1986" spans="1:34" x14ac:dyDescent="0.25">
      <c r="A1986" s="11"/>
      <c r="B1986" s="11"/>
      <c r="C1986" s="11"/>
      <c r="D1986" s="11"/>
      <c r="E1986" s="11"/>
      <c r="H1986" s="11"/>
      <c r="I1986" s="202"/>
      <c r="J1986" s="11"/>
      <c r="K1986" s="11"/>
      <c r="L1986" s="11"/>
      <c r="M1986" s="11"/>
      <c r="N1986" s="11"/>
      <c r="O1986" s="11"/>
      <c r="P1986" s="11"/>
      <c r="Q1986" s="11"/>
      <c r="R1986" s="11"/>
      <c r="S1986" s="11"/>
      <c r="T1986" s="11"/>
      <c r="U1986" s="11"/>
      <c r="V1986" s="11"/>
      <c r="W1986" s="11"/>
      <c r="X1986" s="11"/>
      <c r="Y1986" s="11"/>
      <c r="Z1986" s="11"/>
      <c r="AA1986" s="11"/>
      <c r="AB1986" s="11"/>
      <c r="AC1986" s="11"/>
      <c r="AD1986" s="11"/>
      <c r="AE1986" s="11"/>
      <c r="AF1986" s="11"/>
      <c r="AG1986" s="11"/>
      <c r="AH1986" s="11"/>
    </row>
    <row r="1987" spans="1:34" x14ac:dyDescent="0.25">
      <c r="A1987" s="11"/>
      <c r="B1987" s="11"/>
      <c r="C1987" s="11"/>
      <c r="D1987" s="11"/>
      <c r="E1987" s="11"/>
      <c r="H1987" s="11"/>
      <c r="I1987" s="202"/>
      <c r="J1987" s="11"/>
      <c r="K1987" s="11"/>
      <c r="L1987" s="11"/>
      <c r="M1987" s="11"/>
      <c r="N1987" s="11"/>
      <c r="O1987" s="11"/>
      <c r="P1987" s="11"/>
      <c r="Q1987" s="11"/>
      <c r="R1987" s="11"/>
      <c r="S1987" s="11"/>
      <c r="T1987" s="11"/>
      <c r="U1987" s="11"/>
      <c r="V1987" s="11"/>
      <c r="W1987" s="11"/>
      <c r="X1987" s="11"/>
      <c r="Y1987" s="11"/>
      <c r="Z1987" s="11"/>
      <c r="AA1987" s="11"/>
      <c r="AB1987" s="11"/>
      <c r="AC1987" s="11"/>
      <c r="AD1987" s="11"/>
      <c r="AE1987" s="11"/>
      <c r="AF1987" s="11"/>
      <c r="AG1987" s="11"/>
      <c r="AH1987" s="11"/>
    </row>
    <row r="1988" spans="1:34" x14ac:dyDescent="0.25">
      <c r="A1988" s="11"/>
      <c r="B1988" s="11"/>
      <c r="C1988" s="11"/>
      <c r="D1988" s="11"/>
      <c r="E1988" s="11"/>
      <c r="H1988" s="11"/>
      <c r="I1988" s="202"/>
      <c r="J1988" s="11"/>
      <c r="K1988" s="11"/>
      <c r="L1988" s="11"/>
      <c r="M1988" s="11"/>
      <c r="N1988" s="11"/>
      <c r="O1988" s="11"/>
      <c r="P1988" s="11"/>
      <c r="Q1988" s="11"/>
      <c r="R1988" s="11"/>
      <c r="S1988" s="11"/>
      <c r="T1988" s="11"/>
      <c r="U1988" s="11"/>
      <c r="V1988" s="11"/>
      <c r="W1988" s="11"/>
      <c r="X1988" s="11"/>
      <c r="Y1988" s="11"/>
      <c r="Z1988" s="11"/>
      <c r="AA1988" s="11"/>
      <c r="AB1988" s="11"/>
      <c r="AC1988" s="11"/>
      <c r="AD1988" s="11"/>
      <c r="AE1988" s="11"/>
      <c r="AF1988" s="11"/>
      <c r="AG1988" s="11"/>
      <c r="AH1988" s="11"/>
    </row>
    <row r="1989" spans="1:34" x14ac:dyDescent="0.25">
      <c r="A1989" s="11"/>
      <c r="B1989" s="11"/>
      <c r="C1989" s="11"/>
      <c r="D1989" s="11"/>
      <c r="E1989" s="11"/>
      <c r="H1989" s="11"/>
      <c r="I1989" s="202"/>
      <c r="J1989" s="11"/>
      <c r="K1989" s="11"/>
      <c r="L1989" s="11"/>
      <c r="M1989" s="11"/>
      <c r="N1989" s="11"/>
      <c r="O1989" s="11"/>
      <c r="P1989" s="11"/>
      <c r="Q1989" s="11"/>
      <c r="R1989" s="11"/>
      <c r="S1989" s="11"/>
      <c r="T1989" s="11"/>
      <c r="U1989" s="11"/>
      <c r="V1989" s="11"/>
      <c r="W1989" s="11"/>
      <c r="X1989" s="11"/>
      <c r="Y1989" s="11"/>
      <c r="Z1989" s="11"/>
      <c r="AA1989" s="11"/>
      <c r="AB1989" s="11"/>
      <c r="AC1989" s="11"/>
      <c r="AD1989" s="11"/>
      <c r="AE1989" s="11"/>
      <c r="AF1989" s="11"/>
      <c r="AG1989" s="11"/>
      <c r="AH1989" s="11"/>
    </row>
    <row r="1990" spans="1:34" x14ac:dyDescent="0.25">
      <c r="A1990" s="11"/>
      <c r="B1990" s="11"/>
      <c r="C1990" s="11"/>
      <c r="D1990" s="11"/>
      <c r="E1990" s="11"/>
      <c r="H1990" s="11"/>
      <c r="I1990" s="202"/>
      <c r="J1990" s="11"/>
      <c r="K1990" s="11"/>
      <c r="L1990" s="11"/>
      <c r="M1990" s="11"/>
      <c r="N1990" s="11"/>
      <c r="O1990" s="11"/>
      <c r="P1990" s="11"/>
      <c r="Q1990" s="11"/>
      <c r="R1990" s="11"/>
      <c r="S1990" s="11"/>
      <c r="T1990" s="11"/>
      <c r="U1990" s="11"/>
      <c r="V1990" s="11"/>
      <c r="W1990" s="11"/>
      <c r="X1990" s="11"/>
      <c r="Y1990" s="11"/>
      <c r="Z1990" s="11"/>
      <c r="AA1990" s="11"/>
      <c r="AB1990" s="11"/>
      <c r="AC1990" s="11"/>
      <c r="AD1990" s="11"/>
      <c r="AE1990" s="11"/>
      <c r="AF1990" s="11"/>
      <c r="AG1990" s="11"/>
      <c r="AH1990" s="11"/>
    </row>
    <row r="1991" spans="1:34" x14ac:dyDescent="0.25">
      <c r="A1991" s="11"/>
      <c r="B1991" s="11"/>
      <c r="C1991" s="11"/>
      <c r="D1991" s="11"/>
      <c r="E1991" s="11"/>
      <c r="H1991" s="11"/>
      <c r="I1991" s="202"/>
      <c r="J1991" s="11"/>
      <c r="K1991" s="11"/>
      <c r="L1991" s="11"/>
      <c r="M1991" s="11"/>
      <c r="N1991" s="11"/>
      <c r="O1991" s="11"/>
      <c r="P1991" s="11"/>
      <c r="Q1991" s="11"/>
      <c r="R1991" s="11"/>
      <c r="S1991" s="11"/>
      <c r="T1991" s="11"/>
      <c r="U1991" s="11"/>
      <c r="V1991" s="11"/>
      <c r="W1991" s="11"/>
      <c r="X1991" s="11"/>
      <c r="Y1991" s="11"/>
      <c r="Z1991" s="11"/>
      <c r="AA1991" s="11"/>
      <c r="AB1991" s="11"/>
      <c r="AC1991" s="11"/>
      <c r="AD1991" s="11"/>
      <c r="AE1991" s="11"/>
      <c r="AF1991" s="11"/>
      <c r="AG1991" s="11"/>
      <c r="AH1991" s="11"/>
    </row>
    <row r="1992" spans="1:34" x14ac:dyDescent="0.25">
      <c r="A1992" s="11"/>
      <c r="B1992" s="11"/>
      <c r="C1992" s="11"/>
      <c r="D1992" s="11"/>
      <c r="E1992" s="11"/>
      <c r="H1992" s="11"/>
      <c r="I1992" s="202"/>
      <c r="J1992" s="11"/>
      <c r="K1992" s="11"/>
      <c r="L1992" s="11"/>
      <c r="M1992" s="11"/>
      <c r="N1992" s="11"/>
      <c r="O1992" s="11"/>
      <c r="P1992" s="11"/>
      <c r="Q1992" s="11"/>
      <c r="R1992" s="11"/>
      <c r="S1992" s="11"/>
      <c r="T1992" s="11"/>
      <c r="U1992" s="11"/>
      <c r="V1992" s="11"/>
      <c r="W1992" s="11"/>
      <c r="X1992" s="11"/>
      <c r="Y1992" s="11"/>
      <c r="Z1992" s="11"/>
      <c r="AA1992" s="11"/>
      <c r="AB1992" s="11"/>
      <c r="AC1992" s="11"/>
      <c r="AD1992" s="11"/>
      <c r="AE1992" s="11"/>
      <c r="AF1992" s="11"/>
      <c r="AG1992" s="11"/>
      <c r="AH1992" s="11"/>
    </row>
    <row r="1993" spans="1:34" x14ac:dyDescent="0.25">
      <c r="A1993" s="11"/>
      <c r="B1993" s="11"/>
      <c r="C1993" s="11"/>
      <c r="D1993" s="11"/>
      <c r="E1993" s="11"/>
      <c r="H1993" s="11"/>
      <c r="I1993" s="202"/>
      <c r="J1993" s="11"/>
      <c r="K1993" s="11"/>
      <c r="L1993" s="11"/>
      <c r="M1993" s="11"/>
      <c r="N1993" s="11"/>
      <c r="O1993" s="11"/>
      <c r="P1993" s="11"/>
      <c r="Q1993" s="11"/>
      <c r="R1993" s="11"/>
      <c r="S1993" s="11"/>
      <c r="T1993" s="11"/>
      <c r="U1993" s="11"/>
      <c r="V1993" s="11"/>
      <c r="W1993" s="11"/>
      <c r="X1993" s="11"/>
      <c r="Y1993" s="11"/>
      <c r="Z1993" s="11"/>
      <c r="AA1993" s="11"/>
      <c r="AB1993" s="11"/>
      <c r="AC1993" s="11"/>
      <c r="AD1993" s="11"/>
      <c r="AE1993" s="11"/>
      <c r="AF1993" s="11"/>
      <c r="AG1993" s="11"/>
      <c r="AH1993" s="11"/>
    </row>
    <row r="1994" spans="1:34" x14ac:dyDescent="0.25">
      <c r="A1994" s="11"/>
      <c r="B1994" s="11"/>
      <c r="C1994" s="11"/>
      <c r="D1994" s="11"/>
      <c r="E1994" s="11"/>
      <c r="H1994" s="11"/>
      <c r="I1994" s="202"/>
      <c r="J1994" s="11"/>
      <c r="K1994" s="11"/>
      <c r="L1994" s="11"/>
      <c r="M1994" s="11"/>
      <c r="N1994" s="11"/>
      <c r="O1994" s="11"/>
      <c r="P1994" s="11"/>
      <c r="Q1994" s="11"/>
      <c r="R1994" s="11"/>
      <c r="S1994" s="11"/>
      <c r="T1994" s="11"/>
      <c r="U1994" s="11"/>
      <c r="V1994" s="11"/>
      <c r="W1994" s="11"/>
      <c r="X1994" s="11"/>
      <c r="Y1994" s="11"/>
      <c r="Z1994" s="11"/>
      <c r="AA1994" s="11"/>
      <c r="AB1994" s="11"/>
      <c r="AC1994" s="11"/>
      <c r="AD1994" s="11"/>
      <c r="AE1994" s="11"/>
      <c r="AF1994" s="11"/>
      <c r="AG1994" s="11"/>
      <c r="AH1994" s="11"/>
    </row>
    <row r="1995" spans="1:34" x14ac:dyDescent="0.25">
      <c r="A1995" s="11"/>
      <c r="B1995" s="11"/>
      <c r="C1995" s="11"/>
      <c r="D1995" s="11"/>
      <c r="E1995" s="11"/>
      <c r="H1995" s="11"/>
      <c r="I1995" s="202"/>
      <c r="J1995" s="11"/>
      <c r="K1995" s="11"/>
      <c r="L1995" s="11"/>
      <c r="M1995" s="11"/>
      <c r="N1995" s="11"/>
      <c r="O1995" s="11"/>
      <c r="P1995" s="11"/>
      <c r="Q1995" s="11"/>
      <c r="R1995" s="11"/>
      <c r="S1995" s="11"/>
      <c r="T1995" s="11"/>
      <c r="U1995" s="11"/>
      <c r="V1995" s="11"/>
      <c r="W1995" s="11"/>
      <c r="X1995" s="11"/>
      <c r="Y1995" s="11"/>
      <c r="Z1995" s="11"/>
      <c r="AA1995" s="11"/>
      <c r="AB1995" s="11"/>
      <c r="AC1995" s="11"/>
      <c r="AD1995" s="11"/>
      <c r="AE1995" s="11"/>
      <c r="AF1995" s="11"/>
      <c r="AG1995" s="11"/>
      <c r="AH1995" s="11"/>
    </row>
    <row r="1996" spans="1:34" x14ac:dyDescent="0.25">
      <c r="A1996" s="11"/>
      <c r="B1996" s="11"/>
      <c r="C1996" s="11"/>
      <c r="D1996" s="11"/>
      <c r="E1996" s="11"/>
      <c r="H1996" s="11"/>
      <c r="I1996" s="202"/>
      <c r="J1996" s="11"/>
      <c r="K1996" s="11"/>
      <c r="L1996" s="11"/>
      <c r="M1996" s="11"/>
      <c r="N1996" s="11"/>
      <c r="O1996" s="11"/>
      <c r="P1996" s="11"/>
      <c r="Q1996" s="11"/>
      <c r="R1996" s="11"/>
      <c r="S1996" s="11"/>
      <c r="T1996" s="11"/>
      <c r="U1996" s="11"/>
      <c r="V1996" s="11"/>
      <c r="W1996" s="11"/>
      <c r="X1996" s="11"/>
      <c r="Y1996" s="11"/>
      <c r="Z1996" s="11"/>
      <c r="AA1996" s="11"/>
      <c r="AB1996" s="11"/>
      <c r="AC1996" s="11"/>
      <c r="AD1996" s="11"/>
      <c r="AE1996" s="11"/>
      <c r="AF1996" s="11"/>
      <c r="AG1996" s="11"/>
      <c r="AH1996" s="11"/>
    </row>
    <row r="1997" spans="1:34" x14ac:dyDescent="0.25">
      <c r="A1997" s="11"/>
      <c r="B1997" s="11"/>
      <c r="C1997" s="11"/>
      <c r="D1997" s="11"/>
      <c r="E1997" s="11"/>
      <c r="H1997" s="11"/>
      <c r="I1997" s="202"/>
      <c r="J1997" s="11"/>
      <c r="K1997" s="11"/>
      <c r="L1997" s="11"/>
      <c r="M1997" s="11"/>
      <c r="N1997" s="11"/>
      <c r="O1997" s="11"/>
      <c r="P1997" s="11"/>
      <c r="Q1997" s="11"/>
      <c r="R1997" s="11"/>
      <c r="S1997" s="11"/>
      <c r="T1997" s="11"/>
      <c r="U1997" s="11"/>
      <c r="V1997" s="11"/>
      <c r="W1997" s="11"/>
      <c r="X1997" s="11"/>
      <c r="Y1997" s="11"/>
      <c r="Z1997" s="11"/>
      <c r="AA1997" s="11"/>
      <c r="AB1997" s="11"/>
      <c r="AC1997" s="11"/>
      <c r="AD1997" s="11"/>
      <c r="AE1997" s="11"/>
      <c r="AF1997" s="11"/>
      <c r="AG1997" s="11"/>
      <c r="AH1997" s="11"/>
    </row>
    <row r="1998" spans="1:34" x14ac:dyDescent="0.25">
      <c r="A1998" s="11"/>
      <c r="B1998" s="11"/>
      <c r="C1998" s="11"/>
      <c r="D1998" s="11"/>
      <c r="E1998" s="11"/>
      <c r="H1998" s="11"/>
      <c r="I1998" s="202"/>
      <c r="J1998" s="11"/>
      <c r="K1998" s="11"/>
      <c r="L1998" s="11"/>
      <c r="M1998" s="11"/>
      <c r="N1998" s="11"/>
      <c r="O1998" s="11"/>
      <c r="P1998" s="11"/>
      <c r="Q1998" s="11"/>
      <c r="R1998" s="11"/>
      <c r="S1998" s="11"/>
      <c r="T1998" s="11"/>
      <c r="U1998" s="11"/>
      <c r="V1998" s="11"/>
      <c r="W1998" s="11"/>
      <c r="X1998" s="11"/>
      <c r="Y1998" s="11"/>
      <c r="Z1998" s="11"/>
      <c r="AA1998" s="11"/>
      <c r="AB1998" s="11"/>
      <c r="AC1998" s="11"/>
      <c r="AD1998" s="11"/>
      <c r="AE1998" s="11"/>
      <c r="AF1998" s="11"/>
      <c r="AG1998" s="11"/>
      <c r="AH1998" s="11"/>
    </row>
    <row r="1999" spans="1:34" x14ac:dyDescent="0.25">
      <c r="A1999" s="11"/>
      <c r="B1999" s="11"/>
      <c r="C1999" s="11"/>
      <c r="D1999" s="11"/>
      <c r="E1999" s="11"/>
      <c r="H1999" s="11"/>
      <c r="I1999" s="202"/>
      <c r="J1999" s="11"/>
      <c r="K1999" s="11"/>
      <c r="L1999" s="11"/>
      <c r="M1999" s="11"/>
      <c r="N1999" s="11"/>
      <c r="O1999" s="11"/>
      <c r="P1999" s="11"/>
      <c r="Q1999" s="11"/>
      <c r="R1999" s="11"/>
      <c r="S1999" s="11"/>
      <c r="T1999" s="11"/>
      <c r="U1999" s="11"/>
      <c r="V1999" s="11"/>
      <c r="W1999" s="11"/>
      <c r="X1999" s="11"/>
      <c r="Y1999" s="11"/>
      <c r="Z1999" s="11"/>
      <c r="AA1999" s="11"/>
      <c r="AB1999" s="11"/>
      <c r="AC1999" s="11"/>
      <c r="AD1999" s="11"/>
      <c r="AE1999" s="11"/>
      <c r="AF1999" s="11"/>
      <c r="AG1999" s="11"/>
      <c r="AH1999" s="11"/>
    </row>
    <row r="2000" spans="1:34" x14ac:dyDescent="0.25">
      <c r="A2000" s="11"/>
      <c r="B2000" s="11"/>
      <c r="C2000" s="11"/>
      <c r="D2000" s="11"/>
      <c r="E2000" s="11"/>
      <c r="H2000" s="11"/>
      <c r="I2000" s="202"/>
      <c r="J2000" s="11"/>
      <c r="K2000" s="11"/>
      <c r="L2000" s="11"/>
      <c r="M2000" s="11"/>
      <c r="N2000" s="11"/>
      <c r="O2000" s="11"/>
      <c r="P2000" s="11"/>
      <c r="Q2000" s="11"/>
      <c r="R2000" s="11"/>
      <c r="S2000" s="11"/>
      <c r="T2000" s="11"/>
      <c r="U2000" s="11"/>
      <c r="V2000" s="11"/>
      <c r="W2000" s="11"/>
      <c r="X2000" s="11"/>
      <c r="Y2000" s="11"/>
      <c r="Z2000" s="11"/>
      <c r="AA2000" s="11"/>
      <c r="AB2000" s="11"/>
      <c r="AC2000" s="11"/>
      <c r="AD2000" s="11"/>
      <c r="AE2000" s="11"/>
      <c r="AF2000" s="11"/>
      <c r="AG2000" s="11"/>
      <c r="AH2000" s="11"/>
    </row>
    <row r="2001" spans="1:34" x14ac:dyDescent="0.25">
      <c r="A2001" s="11"/>
      <c r="B2001" s="11"/>
      <c r="C2001" s="11"/>
      <c r="D2001" s="11"/>
      <c r="E2001" s="11"/>
      <c r="H2001" s="11"/>
      <c r="I2001" s="202"/>
      <c r="J2001" s="11"/>
      <c r="K2001" s="11"/>
      <c r="L2001" s="11"/>
      <c r="M2001" s="11"/>
      <c r="N2001" s="11"/>
      <c r="O2001" s="11"/>
      <c r="P2001" s="11"/>
      <c r="Q2001" s="11"/>
      <c r="R2001" s="11"/>
      <c r="S2001" s="11"/>
      <c r="T2001" s="11"/>
      <c r="U2001" s="11"/>
      <c r="V2001" s="11"/>
      <c r="W2001" s="11"/>
      <c r="X2001" s="11"/>
      <c r="Y2001" s="11"/>
      <c r="Z2001" s="11"/>
      <c r="AA2001" s="11"/>
      <c r="AB2001" s="11"/>
      <c r="AC2001" s="11"/>
      <c r="AD2001" s="11"/>
      <c r="AE2001" s="11"/>
      <c r="AF2001" s="11"/>
      <c r="AG2001" s="11"/>
      <c r="AH2001" s="11"/>
    </row>
    <row r="2002" spans="1:34" x14ac:dyDescent="0.25">
      <c r="A2002" s="11"/>
      <c r="B2002" s="11"/>
      <c r="C2002" s="11"/>
      <c r="D2002" s="11"/>
      <c r="E2002" s="11"/>
      <c r="H2002" s="11"/>
      <c r="I2002" s="202"/>
      <c r="J2002" s="11"/>
      <c r="K2002" s="11"/>
      <c r="L2002" s="11"/>
      <c r="M2002" s="11"/>
      <c r="N2002" s="11"/>
      <c r="O2002" s="11"/>
      <c r="P2002" s="11"/>
      <c r="Q2002" s="11"/>
      <c r="R2002" s="11"/>
      <c r="S2002" s="11"/>
      <c r="T2002" s="11"/>
      <c r="U2002" s="11"/>
      <c r="V2002" s="11"/>
      <c r="W2002" s="11"/>
      <c r="X2002" s="11"/>
      <c r="Y2002" s="11"/>
      <c r="Z2002" s="11"/>
      <c r="AA2002" s="11"/>
      <c r="AB2002" s="11"/>
      <c r="AC2002" s="11"/>
      <c r="AD2002" s="11"/>
      <c r="AE2002" s="11"/>
      <c r="AF2002" s="11"/>
      <c r="AG2002" s="11"/>
      <c r="AH2002" s="11"/>
    </row>
    <row r="2003" spans="1:34" x14ac:dyDescent="0.25">
      <c r="A2003" s="11"/>
      <c r="B2003" s="11"/>
      <c r="C2003" s="11"/>
      <c r="D2003" s="11"/>
      <c r="E2003" s="11"/>
      <c r="H2003" s="11"/>
      <c r="I2003" s="202"/>
      <c r="J2003" s="11"/>
      <c r="K2003" s="11"/>
      <c r="L2003" s="11"/>
      <c r="M2003" s="11"/>
      <c r="N2003" s="11"/>
      <c r="O2003" s="11"/>
      <c r="P2003" s="11"/>
      <c r="Q2003" s="11"/>
      <c r="R2003" s="11"/>
      <c r="S2003" s="11"/>
      <c r="T2003" s="11"/>
      <c r="U2003" s="11"/>
      <c r="V2003" s="11"/>
      <c r="W2003" s="11"/>
      <c r="X2003" s="11"/>
      <c r="Y2003" s="11"/>
      <c r="Z2003" s="11"/>
      <c r="AA2003" s="11"/>
      <c r="AB2003" s="11"/>
      <c r="AC2003" s="11"/>
      <c r="AD2003" s="11"/>
      <c r="AE2003" s="11"/>
      <c r="AF2003" s="11"/>
      <c r="AG2003" s="11"/>
      <c r="AH2003" s="11"/>
    </row>
    <row r="2004" spans="1:34" x14ac:dyDescent="0.25">
      <c r="A2004" s="11"/>
      <c r="B2004" s="11"/>
      <c r="C2004" s="11"/>
      <c r="D2004" s="11"/>
      <c r="E2004" s="11"/>
      <c r="H2004" s="11"/>
      <c r="I2004" s="202"/>
      <c r="J2004" s="11"/>
      <c r="K2004" s="11"/>
      <c r="L2004" s="11"/>
      <c r="M2004" s="11"/>
      <c r="N2004" s="11"/>
      <c r="O2004" s="11"/>
      <c r="P2004" s="11"/>
      <c r="Q2004" s="11"/>
      <c r="R2004" s="11"/>
      <c r="S2004" s="11"/>
      <c r="T2004" s="11"/>
      <c r="U2004" s="11"/>
      <c r="V2004" s="11"/>
      <c r="W2004" s="11"/>
      <c r="X2004" s="11"/>
      <c r="Y2004" s="11"/>
      <c r="Z2004" s="11"/>
      <c r="AA2004" s="11"/>
      <c r="AB2004" s="11"/>
      <c r="AC2004" s="11"/>
      <c r="AD2004" s="11"/>
      <c r="AE2004" s="11"/>
      <c r="AF2004" s="11"/>
      <c r="AG2004" s="11"/>
      <c r="AH2004" s="11"/>
    </row>
    <row r="2005" spans="1:34" x14ac:dyDescent="0.25">
      <c r="A2005" s="11"/>
      <c r="B2005" s="11"/>
      <c r="C2005" s="11"/>
      <c r="D2005" s="11"/>
      <c r="E2005" s="11"/>
      <c r="H2005" s="11"/>
      <c r="I2005" s="202"/>
      <c r="J2005" s="11"/>
      <c r="K2005" s="11"/>
      <c r="L2005" s="11"/>
      <c r="M2005" s="11"/>
      <c r="N2005" s="11"/>
      <c r="O2005" s="11"/>
      <c r="P2005" s="11"/>
      <c r="Q2005" s="11"/>
      <c r="R2005" s="11"/>
      <c r="S2005" s="11"/>
      <c r="T2005" s="11"/>
      <c r="U2005" s="11"/>
      <c r="V2005" s="11"/>
      <c r="W2005" s="11"/>
      <c r="X2005" s="11"/>
      <c r="Y2005" s="11"/>
      <c r="Z2005" s="11"/>
      <c r="AA2005" s="11"/>
      <c r="AB2005" s="11"/>
      <c r="AC2005" s="11"/>
      <c r="AD2005" s="11"/>
      <c r="AE2005" s="11"/>
      <c r="AF2005" s="11"/>
      <c r="AG2005" s="11"/>
      <c r="AH2005" s="11"/>
    </row>
    <row r="2006" spans="1:34" x14ac:dyDescent="0.25">
      <c r="A2006" s="11"/>
      <c r="B2006" s="11"/>
      <c r="C2006" s="11"/>
      <c r="D2006" s="11"/>
      <c r="E2006" s="11"/>
      <c r="H2006" s="11"/>
      <c r="I2006" s="202"/>
      <c r="J2006" s="11"/>
      <c r="K2006" s="11"/>
      <c r="L2006" s="11"/>
      <c r="M2006" s="11"/>
      <c r="N2006" s="11"/>
      <c r="O2006" s="11"/>
      <c r="P2006" s="11"/>
      <c r="Q2006" s="11"/>
      <c r="R2006" s="11"/>
      <c r="S2006" s="11"/>
      <c r="T2006" s="11"/>
      <c r="U2006" s="11"/>
      <c r="V2006" s="11"/>
      <c r="W2006" s="11"/>
      <c r="X2006" s="11"/>
      <c r="Y2006" s="11"/>
      <c r="Z2006" s="11"/>
      <c r="AA2006" s="11"/>
      <c r="AB2006" s="11"/>
      <c r="AC2006" s="11"/>
      <c r="AD2006" s="11"/>
      <c r="AE2006" s="11"/>
      <c r="AF2006" s="11"/>
      <c r="AG2006" s="11"/>
      <c r="AH2006" s="11"/>
    </row>
    <row r="2007" spans="1:34" x14ac:dyDescent="0.25">
      <c r="A2007" s="11"/>
      <c r="B2007" s="11"/>
      <c r="C2007" s="11"/>
      <c r="D2007" s="11"/>
      <c r="E2007" s="11"/>
      <c r="H2007" s="11"/>
      <c r="I2007" s="202"/>
      <c r="J2007" s="11"/>
      <c r="K2007" s="11"/>
      <c r="L2007" s="11"/>
      <c r="M2007" s="11"/>
      <c r="N2007" s="11"/>
      <c r="O2007" s="11"/>
      <c r="P2007" s="11"/>
      <c r="Q2007" s="11"/>
      <c r="R2007" s="11"/>
      <c r="S2007" s="11"/>
      <c r="T2007" s="11"/>
      <c r="U2007" s="11"/>
      <c r="V2007" s="11"/>
      <c r="W2007" s="11"/>
      <c r="X2007" s="11"/>
      <c r="Y2007" s="11"/>
      <c r="Z2007" s="11"/>
      <c r="AA2007" s="11"/>
      <c r="AB2007" s="11"/>
      <c r="AC2007" s="11"/>
      <c r="AD2007" s="11"/>
      <c r="AE2007" s="11"/>
      <c r="AF2007" s="11"/>
      <c r="AG2007" s="11"/>
      <c r="AH2007" s="11"/>
    </row>
    <row r="2008" spans="1:34" x14ac:dyDescent="0.25">
      <c r="A2008" s="11"/>
      <c r="B2008" s="11"/>
      <c r="C2008" s="11"/>
      <c r="D2008" s="11"/>
      <c r="E2008" s="11"/>
      <c r="H2008" s="11"/>
      <c r="I2008" s="202"/>
      <c r="J2008" s="11"/>
      <c r="K2008" s="11"/>
      <c r="L2008" s="11"/>
      <c r="M2008" s="11"/>
      <c r="N2008" s="11"/>
      <c r="O2008" s="11"/>
      <c r="P2008" s="11"/>
      <c r="Q2008" s="11"/>
      <c r="R2008" s="11"/>
      <c r="S2008" s="11"/>
      <c r="T2008" s="11"/>
      <c r="U2008" s="11"/>
      <c r="V2008" s="11"/>
      <c r="W2008" s="11"/>
      <c r="X2008" s="11"/>
      <c r="Y2008" s="11"/>
      <c r="Z2008" s="11"/>
      <c r="AA2008" s="11"/>
      <c r="AB2008" s="11"/>
      <c r="AC2008" s="11"/>
      <c r="AD2008" s="11"/>
      <c r="AE2008" s="11"/>
      <c r="AF2008" s="11"/>
      <c r="AG2008" s="11"/>
      <c r="AH2008" s="11"/>
    </row>
    <row r="2009" spans="1:34" x14ac:dyDescent="0.25">
      <c r="A2009" s="11"/>
      <c r="B2009" s="11"/>
      <c r="C2009" s="11"/>
      <c r="D2009" s="11"/>
      <c r="E2009" s="11"/>
      <c r="H2009" s="11"/>
      <c r="I2009" s="202"/>
      <c r="J2009" s="11"/>
      <c r="K2009" s="11"/>
      <c r="L2009" s="11"/>
      <c r="M2009" s="11"/>
      <c r="N2009" s="11"/>
      <c r="O2009" s="11"/>
      <c r="P2009" s="11"/>
      <c r="Q2009" s="11"/>
      <c r="R2009" s="11"/>
      <c r="S2009" s="11"/>
      <c r="T2009" s="11"/>
      <c r="U2009" s="11"/>
      <c r="V2009" s="11"/>
      <c r="W2009" s="11"/>
      <c r="X2009" s="11"/>
      <c r="Y2009" s="11"/>
      <c r="Z2009" s="11"/>
      <c r="AA2009" s="11"/>
      <c r="AB2009" s="11"/>
      <c r="AC2009" s="11"/>
      <c r="AD2009" s="11"/>
      <c r="AE2009" s="11"/>
      <c r="AF2009" s="11"/>
      <c r="AG2009" s="11"/>
      <c r="AH2009" s="11"/>
    </row>
    <row r="2010" spans="1:34" x14ac:dyDescent="0.25">
      <c r="A2010" s="11"/>
      <c r="B2010" s="11"/>
      <c r="C2010" s="11"/>
      <c r="D2010" s="11"/>
      <c r="E2010" s="11"/>
      <c r="H2010" s="11"/>
      <c r="I2010" s="202"/>
      <c r="J2010" s="11"/>
      <c r="K2010" s="11"/>
      <c r="L2010" s="11"/>
      <c r="M2010" s="11"/>
      <c r="N2010" s="11"/>
      <c r="O2010" s="11"/>
      <c r="P2010" s="11"/>
      <c r="Q2010" s="11"/>
      <c r="R2010" s="11"/>
      <c r="S2010" s="11"/>
      <c r="T2010" s="11"/>
      <c r="U2010" s="11"/>
      <c r="V2010" s="11"/>
      <c r="W2010" s="11"/>
      <c r="X2010" s="11"/>
      <c r="Y2010" s="11"/>
      <c r="Z2010" s="11"/>
      <c r="AA2010" s="11"/>
      <c r="AB2010" s="11"/>
      <c r="AC2010" s="11"/>
      <c r="AD2010" s="11"/>
      <c r="AE2010" s="11"/>
      <c r="AF2010" s="11"/>
      <c r="AG2010" s="11"/>
      <c r="AH2010" s="11"/>
    </row>
    <row r="2011" spans="1:34" x14ac:dyDescent="0.25">
      <c r="A2011" s="11"/>
      <c r="B2011" s="11"/>
      <c r="C2011" s="11"/>
      <c r="D2011" s="11"/>
      <c r="E2011" s="11"/>
      <c r="H2011" s="11"/>
      <c r="I2011" s="202"/>
      <c r="J2011" s="11"/>
      <c r="K2011" s="11"/>
      <c r="L2011" s="11"/>
      <c r="M2011" s="11"/>
      <c r="N2011" s="11"/>
      <c r="O2011" s="11"/>
      <c r="P2011" s="11"/>
      <c r="Q2011" s="11"/>
      <c r="R2011" s="11"/>
      <c r="S2011" s="11"/>
      <c r="T2011" s="11"/>
      <c r="U2011" s="11"/>
      <c r="V2011" s="11"/>
      <c r="W2011" s="11"/>
      <c r="X2011" s="11"/>
      <c r="Y2011" s="11"/>
      <c r="Z2011" s="11"/>
      <c r="AA2011" s="11"/>
      <c r="AB2011" s="11"/>
      <c r="AC2011" s="11"/>
      <c r="AD2011" s="11"/>
      <c r="AE2011" s="11"/>
      <c r="AF2011" s="11"/>
      <c r="AG2011" s="11"/>
      <c r="AH2011" s="11"/>
    </row>
    <row r="2012" spans="1:34" x14ac:dyDescent="0.25">
      <c r="A2012" s="11"/>
      <c r="B2012" s="11"/>
      <c r="C2012" s="11"/>
      <c r="D2012" s="11"/>
      <c r="E2012" s="11"/>
      <c r="H2012" s="11"/>
      <c r="I2012" s="202"/>
      <c r="J2012" s="11"/>
      <c r="K2012" s="11"/>
      <c r="L2012" s="11"/>
      <c r="M2012" s="11"/>
      <c r="N2012" s="11"/>
      <c r="O2012" s="11"/>
      <c r="P2012" s="11"/>
      <c r="Q2012" s="11"/>
      <c r="R2012" s="11"/>
      <c r="S2012" s="11"/>
      <c r="T2012" s="11"/>
      <c r="U2012" s="11"/>
      <c r="V2012" s="11"/>
      <c r="W2012" s="11"/>
      <c r="X2012" s="11"/>
      <c r="Y2012" s="11"/>
      <c r="Z2012" s="11"/>
      <c r="AA2012" s="11"/>
      <c r="AB2012" s="11"/>
      <c r="AC2012" s="11"/>
      <c r="AD2012" s="11"/>
      <c r="AE2012" s="11"/>
      <c r="AF2012" s="11"/>
      <c r="AG2012" s="11"/>
      <c r="AH2012" s="11"/>
    </row>
    <row r="2013" spans="1:34" x14ac:dyDescent="0.25">
      <c r="A2013" s="11"/>
      <c r="B2013" s="11"/>
      <c r="C2013" s="11"/>
      <c r="D2013" s="11"/>
      <c r="E2013" s="11"/>
      <c r="H2013" s="11"/>
      <c r="I2013" s="202"/>
      <c r="J2013" s="11"/>
      <c r="K2013" s="11"/>
      <c r="L2013" s="11"/>
      <c r="M2013" s="11"/>
      <c r="N2013" s="11"/>
      <c r="O2013" s="11"/>
      <c r="P2013" s="11"/>
      <c r="Q2013" s="11"/>
      <c r="R2013" s="11"/>
      <c r="S2013" s="11"/>
      <c r="T2013" s="11"/>
      <c r="U2013" s="11"/>
      <c r="V2013" s="11"/>
      <c r="W2013" s="11"/>
      <c r="X2013" s="11"/>
      <c r="Y2013" s="11"/>
      <c r="Z2013" s="11"/>
      <c r="AA2013" s="11"/>
      <c r="AB2013" s="11"/>
      <c r="AC2013" s="11"/>
      <c r="AD2013" s="11"/>
      <c r="AE2013" s="11"/>
      <c r="AF2013" s="11"/>
      <c r="AG2013" s="11"/>
      <c r="AH2013" s="11"/>
    </row>
    <row r="2014" spans="1:34" x14ac:dyDescent="0.25">
      <c r="A2014" s="11"/>
      <c r="B2014" s="11"/>
      <c r="C2014" s="11"/>
      <c r="D2014" s="11"/>
      <c r="E2014" s="11"/>
      <c r="H2014" s="11"/>
      <c r="I2014" s="202"/>
      <c r="J2014" s="11"/>
      <c r="K2014" s="11"/>
      <c r="L2014" s="11"/>
      <c r="M2014" s="11"/>
      <c r="N2014" s="11"/>
      <c r="O2014" s="11"/>
      <c r="P2014" s="11"/>
      <c r="Q2014" s="11"/>
      <c r="R2014" s="11"/>
      <c r="S2014" s="11"/>
      <c r="T2014" s="11"/>
      <c r="U2014" s="11"/>
      <c r="V2014" s="11"/>
      <c r="W2014" s="11"/>
      <c r="X2014" s="11"/>
      <c r="Y2014" s="11"/>
      <c r="Z2014" s="11"/>
      <c r="AA2014" s="11"/>
      <c r="AB2014" s="11"/>
      <c r="AC2014" s="11"/>
      <c r="AD2014" s="11"/>
      <c r="AE2014" s="11"/>
      <c r="AF2014" s="11"/>
      <c r="AG2014" s="11"/>
      <c r="AH2014" s="11"/>
    </row>
    <row r="2015" spans="1:34" x14ac:dyDescent="0.25">
      <c r="A2015" s="11"/>
      <c r="B2015" s="11"/>
      <c r="C2015" s="11"/>
      <c r="D2015" s="11"/>
      <c r="E2015" s="11"/>
      <c r="H2015" s="11"/>
      <c r="I2015" s="202"/>
      <c r="J2015" s="11"/>
      <c r="K2015" s="11"/>
      <c r="L2015" s="11"/>
      <c r="M2015" s="11"/>
      <c r="N2015" s="11"/>
      <c r="O2015" s="11"/>
      <c r="P2015" s="11"/>
      <c r="Q2015" s="11"/>
      <c r="R2015" s="11"/>
      <c r="S2015" s="11"/>
      <c r="T2015" s="11"/>
      <c r="U2015" s="11"/>
      <c r="V2015" s="11"/>
      <c r="W2015" s="11"/>
      <c r="X2015" s="11"/>
      <c r="Y2015" s="11"/>
      <c r="Z2015" s="11"/>
      <c r="AA2015" s="11"/>
      <c r="AB2015" s="11"/>
      <c r="AC2015" s="11"/>
      <c r="AD2015" s="11"/>
      <c r="AE2015" s="11"/>
      <c r="AF2015" s="11"/>
      <c r="AG2015" s="11"/>
      <c r="AH2015" s="11"/>
    </row>
    <row r="2016" spans="1:34" x14ac:dyDescent="0.25">
      <c r="A2016" s="11"/>
      <c r="B2016" s="11"/>
      <c r="C2016" s="11"/>
      <c r="D2016" s="11"/>
      <c r="E2016" s="11"/>
      <c r="H2016" s="11"/>
      <c r="I2016" s="202"/>
      <c r="J2016" s="11"/>
      <c r="K2016" s="11"/>
      <c r="L2016" s="11"/>
      <c r="M2016" s="11"/>
      <c r="N2016" s="11"/>
      <c r="O2016" s="11"/>
      <c r="P2016" s="11"/>
      <c r="Q2016" s="11"/>
      <c r="R2016" s="11"/>
      <c r="S2016" s="11"/>
      <c r="T2016" s="11"/>
      <c r="U2016" s="11"/>
      <c r="V2016" s="11"/>
      <c r="W2016" s="11"/>
      <c r="X2016" s="11"/>
      <c r="Y2016" s="11"/>
      <c r="Z2016" s="11"/>
      <c r="AA2016" s="11"/>
      <c r="AB2016" s="11"/>
      <c r="AC2016" s="11"/>
      <c r="AD2016" s="11"/>
      <c r="AE2016" s="11"/>
      <c r="AF2016" s="11"/>
      <c r="AG2016" s="11"/>
      <c r="AH2016" s="11"/>
    </row>
    <row r="2017" spans="1:34" x14ac:dyDescent="0.25">
      <c r="A2017" s="11"/>
      <c r="B2017" s="11"/>
      <c r="C2017" s="11"/>
      <c r="D2017" s="11"/>
      <c r="E2017" s="11"/>
      <c r="H2017" s="11"/>
      <c r="I2017" s="202"/>
      <c r="J2017" s="11"/>
      <c r="K2017" s="11"/>
      <c r="L2017" s="11"/>
      <c r="M2017" s="11"/>
      <c r="N2017" s="11"/>
      <c r="O2017" s="11"/>
      <c r="P2017" s="11"/>
      <c r="Q2017" s="11"/>
      <c r="R2017" s="11"/>
      <c r="S2017" s="11"/>
      <c r="T2017" s="11"/>
      <c r="U2017" s="11"/>
      <c r="V2017" s="11"/>
      <c r="W2017" s="11"/>
      <c r="X2017" s="11"/>
      <c r="Y2017" s="11"/>
      <c r="Z2017" s="11"/>
      <c r="AA2017" s="11"/>
      <c r="AB2017" s="11"/>
      <c r="AC2017" s="11"/>
      <c r="AD2017" s="11"/>
      <c r="AE2017" s="11"/>
      <c r="AF2017" s="11"/>
      <c r="AG2017" s="11"/>
      <c r="AH2017" s="11"/>
    </row>
    <row r="2018" spans="1:34" x14ac:dyDescent="0.25">
      <c r="A2018" s="11"/>
      <c r="B2018" s="11"/>
      <c r="C2018" s="11"/>
      <c r="D2018" s="11"/>
      <c r="E2018" s="11"/>
      <c r="H2018" s="11"/>
      <c r="I2018" s="202"/>
      <c r="J2018" s="11"/>
      <c r="K2018" s="11"/>
      <c r="L2018" s="11"/>
      <c r="M2018" s="11"/>
      <c r="N2018" s="11"/>
      <c r="O2018" s="11"/>
      <c r="P2018" s="11"/>
      <c r="Q2018" s="11"/>
      <c r="R2018" s="11"/>
      <c r="S2018" s="11"/>
      <c r="T2018" s="11"/>
      <c r="U2018" s="11"/>
      <c r="V2018" s="11"/>
      <c r="W2018" s="11"/>
      <c r="X2018" s="11"/>
      <c r="Y2018" s="11"/>
      <c r="Z2018" s="11"/>
      <c r="AA2018" s="11"/>
      <c r="AB2018" s="11"/>
      <c r="AC2018" s="11"/>
      <c r="AD2018" s="11"/>
      <c r="AE2018" s="11"/>
      <c r="AF2018" s="11"/>
      <c r="AG2018" s="11"/>
      <c r="AH2018" s="11"/>
    </row>
    <row r="2019" spans="1:34" x14ac:dyDescent="0.25">
      <c r="A2019" s="11"/>
      <c r="B2019" s="11"/>
      <c r="C2019" s="11"/>
      <c r="D2019" s="11"/>
      <c r="E2019" s="11"/>
      <c r="H2019" s="11"/>
      <c r="I2019" s="202"/>
      <c r="J2019" s="11"/>
      <c r="K2019" s="11"/>
      <c r="L2019" s="11"/>
      <c r="M2019" s="11"/>
      <c r="N2019" s="11"/>
      <c r="O2019" s="11"/>
      <c r="P2019" s="11"/>
      <c r="Q2019" s="11"/>
      <c r="R2019" s="11"/>
      <c r="S2019" s="11"/>
      <c r="T2019" s="11"/>
      <c r="U2019" s="11"/>
      <c r="V2019" s="11"/>
      <c r="W2019" s="11"/>
      <c r="X2019" s="11"/>
      <c r="Y2019" s="11"/>
      <c r="Z2019" s="11"/>
      <c r="AA2019" s="11"/>
      <c r="AB2019" s="11"/>
      <c r="AC2019" s="11"/>
      <c r="AD2019" s="11"/>
      <c r="AE2019" s="11"/>
      <c r="AF2019" s="11"/>
      <c r="AG2019" s="11"/>
      <c r="AH2019" s="11"/>
    </row>
    <row r="2020" spans="1:34" x14ac:dyDescent="0.25">
      <c r="A2020" s="11"/>
      <c r="B2020" s="11"/>
      <c r="C2020" s="11"/>
      <c r="D2020" s="11"/>
      <c r="E2020" s="11"/>
      <c r="H2020" s="11"/>
      <c r="I2020" s="202"/>
      <c r="J2020" s="11"/>
      <c r="K2020" s="11"/>
      <c r="L2020" s="11"/>
      <c r="M2020" s="11"/>
      <c r="N2020" s="11"/>
      <c r="O2020" s="11"/>
      <c r="P2020" s="11"/>
      <c r="Q2020" s="11"/>
      <c r="R2020" s="11"/>
      <c r="S2020" s="11"/>
      <c r="T2020" s="11"/>
      <c r="U2020" s="11"/>
      <c r="V2020" s="11"/>
      <c r="W2020" s="11"/>
      <c r="X2020" s="11"/>
      <c r="Y2020" s="11"/>
      <c r="Z2020" s="11"/>
      <c r="AA2020" s="11"/>
      <c r="AB2020" s="11"/>
      <c r="AC2020" s="11"/>
      <c r="AD2020" s="11"/>
      <c r="AE2020" s="11"/>
      <c r="AF2020" s="11"/>
      <c r="AG2020" s="11"/>
      <c r="AH2020" s="11"/>
    </row>
    <row r="2021" spans="1:34" x14ac:dyDescent="0.25">
      <c r="A2021" s="11"/>
      <c r="B2021" s="11"/>
      <c r="C2021" s="11"/>
      <c r="D2021" s="11"/>
      <c r="E2021" s="11"/>
      <c r="H2021" s="11"/>
      <c r="I2021" s="202"/>
      <c r="J2021" s="11"/>
      <c r="K2021" s="11"/>
      <c r="L2021" s="11"/>
      <c r="M2021" s="11"/>
      <c r="N2021" s="11"/>
      <c r="O2021" s="11"/>
      <c r="P2021" s="11"/>
      <c r="Q2021" s="11"/>
      <c r="R2021" s="11"/>
      <c r="S2021" s="11"/>
      <c r="T2021" s="11"/>
      <c r="U2021" s="11"/>
      <c r="V2021" s="11"/>
      <c r="W2021" s="11"/>
      <c r="X2021" s="11"/>
      <c r="Y2021" s="11"/>
      <c r="Z2021" s="11"/>
      <c r="AA2021" s="11"/>
      <c r="AB2021" s="11"/>
      <c r="AC2021" s="11"/>
      <c r="AD2021" s="11"/>
      <c r="AE2021" s="11"/>
      <c r="AF2021" s="11"/>
      <c r="AG2021" s="11"/>
      <c r="AH2021" s="11"/>
    </row>
    <row r="2022" spans="1:34" x14ac:dyDescent="0.25">
      <c r="A2022" s="11"/>
      <c r="B2022" s="11"/>
      <c r="C2022" s="11"/>
      <c r="D2022" s="11"/>
      <c r="E2022" s="11"/>
      <c r="H2022" s="11"/>
      <c r="I2022" s="202"/>
      <c r="J2022" s="11"/>
      <c r="K2022" s="11"/>
      <c r="L2022" s="11"/>
      <c r="M2022" s="11"/>
      <c r="N2022" s="11"/>
      <c r="O2022" s="11"/>
      <c r="P2022" s="11"/>
      <c r="Q2022" s="11"/>
      <c r="R2022" s="11"/>
      <c r="S2022" s="11"/>
      <c r="T2022" s="11"/>
      <c r="U2022" s="11"/>
      <c r="V2022" s="11"/>
      <c r="W2022" s="11"/>
      <c r="X2022" s="11"/>
      <c r="Y2022" s="11"/>
      <c r="Z2022" s="11"/>
      <c r="AA2022" s="11"/>
      <c r="AB2022" s="11"/>
      <c r="AC2022" s="11"/>
      <c r="AD2022" s="11"/>
      <c r="AE2022" s="11"/>
      <c r="AF2022" s="11"/>
      <c r="AG2022" s="11"/>
      <c r="AH2022" s="11"/>
    </row>
    <row r="2023" spans="1:34" x14ac:dyDescent="0.25">
      <c r="A2023" s="11"/>
      <c r="B2023" s="11"/>
      <c r="C2023" s="11"/>
      <c r="D2023" s="11"/>
      <c r="E2023" s="11"/>
      <c r="H2023" s="11"/>
      <c r="I2023" s="202"/>
      <c r="J2023" s="11"/>
      <c r="K2023" s="11"/>
      <c r="L2023" s="11"/>
      <c r="M2023" s="11"/>
      <c r="N2023" s="11"/>
      <c r="O2023" s="11"/>
      <c r="P2023" s="11"/>
      <c r="Q2023" s="11"/>
      <c r="R2023" s="11"/>
      <c r="S2023" s="11"/>
      <c r="T2023" s="11"/>
      <c r="U2023" s="11"/>
      <c r="V2023" s="11"/>
      <c r="W2023" s="11"/>
      <c r="X2023" s="11"/>
      <c r="Y2023" s="11"/>
      <c r="Z2023" s="11"/>
      <c r="AA2023" s="11"/>
      <c r="AB2023" s="11"/>
      <c r="AC2023" s="11"/>
      <c r="AD2023" s="11"/>
      <c r="AE2023" s="11"/>
      <c r="AF2023" s="11"/>
      <c r="AG2023" s="11"/>
      <c r="AH2023" s="11"/>
    </row>
    <row r="2024" spans="1:34" x14ac:dyDescent="0.25">
      <c r="A2024" s="11"/>
      <c r="B2024" s="11"/>
      <c r="C2024" s="11"/>
      <c r="D2024" s="11"/>
      <c r="E2024" s="11"/>
      <c r="H2024" s="11"/>
      <c r="I2024" s="202"/>
      <c r="J2024" s="11"/>
      <c r="K2024" s="11"/>
      <c r="L2024" s="11"/>
      <c r="M2024" s="11"/>
      <c r="N2024" s="11"/>
      <c r="O2024" s="11"/>
      <c r="P2024" s="11"/>
      <c r="Q2024" s="11"/>
      <c r="R2024" s="11"/>
      <c r="S2024" s="11"/>
      <c r="T2024" s="11"/>
      <c r="U2024" s="11"/>
      <c r="V2024" s="11"/>
      <c r="W2024" s="11"/>
      <c r="X2024" s="11"/>
      <c r="Y2024" s="11"/>
      <c r="Z2024" s="11"/>
      <c r="AA2024" s="11"/>
      <c r="AB2024" s="11"/>
      <c r="AC2024" s="11"/>
      <c r="AD2024" s="11"/>
      <c r="AE2024" s="11"/>
      <c r="AF2024" s="11"/>
      <c r="AG2024" s="11"/>
      <c r="AH2024" s="11"/>
    </row>
    <row r="2025" spans="1:34" x14ac:dyDescent="0.25">
      <c r="A2025" s="11"/>
      <c r="B2025" s="11"/>
      <c r="C2025" s="11"/>
      <c r="D2025" s="11"/>
      <c r="E2025" s="11"/>
      <c r="H2025" s="11"/>
      <c r="I2025" s="202"/>
      <c r="J2025" s="11"/>
      <c r="K2025" s="11"/>
      <c r="L2025" s="11"/>
      <c r="M2025" s="11"/>
      <c r="N2025" s="11"/>
      <c r="O2025" s="11"/>
      <c r="P2025" s="11"/>
      <c r="Q2025" s="11"/>
      <c r="R2025" s="11"/>
      <c r="S2025" s="11"/>
      <c r="T2025" s="11"/>
      <c r="U2025" s="11"/>
      <c r="V2025" s="11"/>
      <c r="W2025" s="11"/>
      <c r="X2025" s="11"/>
      <c r="Y2025" s="11"/>
      <c r="Z2025" s="11"/>
      <c r="AA2025" s="11"/>
      <c r="AB2025" s="11"/>
      <c r="AC2025" s="11"/>
      <c r="AD2025" s="11"/>
      <c r="AE2025" s="11"/>
      <c r="AF2025" s="11"/>
      <c r="AG2025" s="11"/>
      <c r="AH2025" s="11"/>
    </row>
    <row r="2026" spans="1:34" x14ac:dyDescent="0.25">
      <c r="A2026" s="11"/>
      <c r="B2026" s="11"/>
      <c r="C2026" s="11"/>
      <c r="D2026" s="11"/>
      <c r="E2026" s="11"/>
      <c r="H2026" s="11"/>
      <c r="I2026" s="202"/>
      <c r="J2026" s="11"/>
      <c r="K2026" s="11"/>
      <c r="L2026" s="11"/>
      <c r="M2026" s="11"/>
      <c r="N2026" s="11"/>
      <c r="O2026" s="11"/>
      <c r="P2026" s="11"/>
      <c r="Q2026" s="11"/>
      <c r="R2026" s="11"/>
      <c r="S2026" s="11"/>
      <c r="T2026" s="11"/>
      <c r="U2026" s="11"/>
      <c r="V2026" s="11"/>
      <c r="W2026" s="11"/>
      <c r="X2026" s="11"/>
      <c r="Y2026" s="11"/>
      <c r="Z2026" s="11"/>
      <c r="AA2026" s="11"/>
      <c r="AB2026" s="11"/>
      <c r="AC2026" s="11"/>
      <c r="AD2026" s="11"/>
      <c r="AE2026" s="11"/>
      <c r="AF2026" s="11"/>
      <c r="AG2026" s="11"/>
      <c r="AH2026" s="11"/>
    </row>
    <row r="2027" spans="1:34" x14ac:dyDescent="0.25">
      <c r="A2027" s="11"/>
      <c r="B2027" s="11"/>
      <c r="C2027" s="11"/>
      <c r="D2027" s="11"/>
      <c r="E2027" s="11"/>
      <c r="H2027" s="11"/>
      <c r="I2027" s="202"/>
      <c r="J2027" s="11"/>
      <c r="K2027" s="11"/>
      <c r="L2027" s="11"/>
      <c r="M2027" s="11"/>
      <c r="N2027" s="11"/>
      <c r="O2027" s="11"/>
      <c r="P2027" s="11"/>
      <c r="Q2027" s="11"/>
      <c r="R2027" s="11"/>
      <c r="S2027" s="11"/>
      <c r="T2027" s="11"/>
      <c r="U2027" s="11"/>
      <c r="V2027" s="11"/>
      <c r="W2027" s="11"/>
      <c r="X2027" s="11"/>
      <c r="Y2027" s="11"/>
      <c r="Z2027" s="11"/>
      <c r="AA2027" s="11"/>
      <c r="AB2027" s="11"/>
      <c r="AC2027" s="11"/>
      <c r="AD2027" s="11"/>
      <c r="AE2027" s="11"/>
      <c r="AF2027" s="11"/>
      <c r="AG2027" s="11"/>
      <c r="AH2027" s="11"/>
    </row>
    <row r="2028" spans="1:34" x14ac:dyDescent="0.25">
      <c r="A2028" s="11"/>
      <c r="B2028" s="11"/>
      <c r="C2028" s="11"/>
      <c r="D2028" s="11"/>
      <c r="E2028" s="11"/>
      <c r="H2028" s="11"/>
      <c r="I2028" s="202"/>
      <c r="J2028" s="11"/>
      <c r="K2028" s="11"/>
      <c r="L2028" s="11"/>
      <c r="M2028" s="11"/>
      <c r="N2028" s="11"/>
      <c r="O2028" s="11"/>
      <c r="P2028" s="11"/>
      <c r="Q2028" s="11"/>
      <c r="R2028" s="11"/>
      <c r="S2028" s="11"/>
      <c r="T2028" s="11"/>
      <c r="U2028" s="11"/>
      <c r="V2028" s="11"/>
      <c r="W2028" s="11"/>
      <c r="X2028" s="11"/>
      <c r="Y2028" s="11"/>
      <c r="Z2028" s="11"/>
      <c r="AA2028" s="11"/>
      <c r="AB2028" s="11"/>
      <c r="AC2028" s="11"/>
      <c r="AD2028" s="11"/>
      <c r="AE2028" s="11"/>
      <c r="AF2028" s="11"/>
      <c r="AG2028" s="11"/>
      <c r="AH2028" s="11"/>
    </row>
    <row r="2029" spans="1:34" x14ac:dyDescent="0.25">
      <c r="A2029" s="11"/>
      <c r="B2029" s="11"/>
      <c r="C2029" s="11"/>
      <c r="D2029" s="11"/>
      <c r="E2029" s="11"/>
      <c r="H2029" s="11"/>
      <c r="I2029" s="202"/>
      <c r="J2029" s="11"/>
      <c r="K2029" s="11"/>
      <c r="L2029" s="11"/>
      <c r="M2029" s="11"/>
      <c r="N2029" s="11"/>
      <c r="O2029" s="11"/>
      <c r="P2029" s="11"/>
      <c r="Q2029" s="11"/>
      <c r="R2029" s="11"/>
      <c r="S2029" s="11"/>
      <c r="T2029" s="11"/>
      <c r="U2029" s="11"/>
      <c r="V2029" s="11"/>
      <c r="W2029" s="11"/>
      <c r="X2029" s="11"/>
      <c r="Y2029" s="11"/>
      <c r="Z2029" s="11"/>
      <c r="AA2029" s="11"/>
      <c r="AB2029" s="11"/>
      <c r="AC2029" s="11"/>
      <c r="AD2029" s="11"/>
      <c r="AE2029" s="11"/>
      <c r="AF2029" s="11"/>
      <c r="AG2029" s="11"/>
      <c r="AH2029" s="11"/>
    </row>
    <row r="2030" spans="1:34" x14ac:dyDescent="0.25">
      <c r="A2030" s="11"/>
      <c r="B2030" s="11"/>
      <c r="C2030" s="11"/>
      <c r="D2030" s="11"/>
      <c r="E2030" s="11"/>
      <c r="H2030" s="11"/>
      <c r="I2030" s="202"/>
      <c r="J2030" s="11"/>
      <c r="K2030" s="11"/>
      <c r="L2030" s="11"/>
      <c r="M2030" s="11"/>
      <c r="N2030" s="11"/>
      <c r="O2030" s="11"/>
      <c r="P2030" s="11"/>
      <c r="Q2030" s="11"/>
      <c r="R2030" s="11"/>
      <c r="S2030" s="11"/>
      <c r="T2030" s="11"/>
      <c r="U2030" s="11"/>
      <c r="V2030" s="11"/>
      <c r="W2030" s="11"/>
      <c r="X2030" s="11"/>
      <c r="Y2030" s="11"/>
      <c r="Z2030" s="11"/>
      <c r="AA2030" s="11"/>
      <c r="AB2030" s="11"/>
      <c r="AC2030" s="11"/>
      <c r="AD2030" s="11"/>
      <c r="AE2030" s="11"/>
      <c r="AF2030" s="11"/>
      <c r="AG2030" s="11"/>
      <c r="AH2030" s="11"/>
    </row>
    <row r="2031" spans="1:34" x14ac:dyDescent="0.25">
      <c r="A2031" s="11"/>
      <c r="B2031" s="11"/>
      <c r="C2031" s="11"/>
      <c r="D2031" s="11"/>
      <c r="E2031" s="11"/>
      <c r="H2031" s="11"/>
      <c r="I2031" s="202"/>
      <c r="J2031" s="11"/>
      <c r="K2031" s="11"/>
      <c r="L2031" s="11"/>
      <c r="M2031" s="11"/>
      <c r="N2031" s="11"/>
      <c r="O2031" s="11"/>
      <c r="P2031" s="11"/>
      <c r="Q2031" s="11"/>
      <c r="R2031" s="11"/>
      <c r="S2031" s="11"/>
      <c r="T2031" s="11"/>
      <c r="U2031" s="11"/>
      <c r="V2031" s="11"/>
      <c r="W2031" s="11"/>
      <c r="X2031" s="11"/>
      <c r="Y2031" s="11"/>
      <c r="Z2031" s="11"/>
      <c r="AA2031" s="11"/>
      <c r="AB2031" s="11"/>
      <c r="AC2031" s="11"/>
      <c r="AD2031" s="11"/>
      <c r="AE2031" s="11"/>
      <c r="AF2031" s="11"/>
      <c r="AG2031" s="11"/>
      <c r="AH2031" s="11"/>
    </row>
    <row r="2032" spans="1:34" x14ac:dyDescent="0.25">
      <c r="A2032" s="11"/>
      <c r="B2032" s="11"/>
      <c r="C2032" s="11"/>
      <c r="D2032" s="11"/>
      <c r="E2032" s="11"/>
      <c r="H2032" s="11"/>
      <c r="I2032" s="202"/>
      <c r="J2032" s="11"/>
      <c r="K2032" s="11"/>
      <c r="L2032" s="11"/>
      <c r="M2032" s="11"/>
      <c r="N2032" s="11"/>
      <c r="O2032" s="11"/>
      <c r="P2032" s="11"/>
      <c r="Q2032" s="11"/>
      <c r="R2032" s="11"/>
      <c r="S2032" s="11"/>
      <c r="T2032" s="11"/>
      <c r="U2032" s="11"/>
      <c r="V2032" s="11"/>
      <c r="W2032" s="11"/>
      <c r="X2032" s="11"/>
      <c r="Y2032" s="11"/>
      <c r="Z2032" s="11"/>
      <c r="AA2032" s="11"/>
      <c r="AB2032" s="11"/>
      <c r="AC2032" s="11"/>
      <c r="AD2032" s="11"/>
      <c r="AE2032" s="11"/>
      <c r="AF2032" s="11"/>
      <c r="AG2032" s="11"/>
      <c r="AH2032" s="11"/>
    </row>
    <row r="2033" spans="1:34" x14ac:dyDescent="0.25">
      <c r="A2033" s="11"/>
      <c r="B2033" s="11"/>
      <c r="C2033" s="11"/>
      <c r="D2033" s="11"/>
      <c r="E2033" s="11"/>
      <c r="H2033" s="11"/>
      <c r="I2033" s="202"/>
      <c r="J2033" s="11"/>
      <c r="K2033" s="11"/>
      <c r="L2033" s="11"/>
      <c r="M2033" s="11"/>
      <c r="N2033" s="11"/>
      <c r="O2033" s="11"/>
      <c r="P2033" s="11"/>
      <c r="Q2033" s="11"/>
      <c r="R2033" s="11"/>
      <c r="S2033" s="11"/>
      <c r="T2033" s="11"/>
      <c r="U2033" s="11"/>
      <c r="V2033" s="11"/>
      <c r="W2033" s="11"/>
      <c r="X2033" s="11"/>
      <c r="Y2033" s="11"/>
      <c r="Z2033" s="11"/>
      <c r="AA2033" s="11"/>
      <c r="AB2033" s="11"/>
      <c r="AC2033" s="11"/>
      <c r="AD2033" s="11"/>
      <c r="AE2033" s="11"/>
      <c r="AF2033" s="11"/>
      <c r="AG2033" s="11"/>
      <c r="AH2033" s="11"/>
    </row>
    <row r="2034" spans="1:34" x14ac:dyDescent="0.25">
      <c r="A2034" s="11"/>
      <c r="B2034" s="11"/>
      <c r="C2034" s="11"/>
      <c r="D2034" s="11"/>
      <c r="E2034" s="11"/>
      <c r="H2034" s="11"/>
      <c r="I2034" s="202"/>
      <c r="J2034" s="11"/>
      <c r="K2034" s="11"/>
      <c r="L2034" s="11"/>
      <c r="M2034" s="11"/>
      <c r="N2034" s="11"/>
      <c r="O2034" s="11"/>
      <c r="P2034" s="11"/>
      <c r="Q2034" s="11"/>
      <c r="R2034" s="11"/>
      <c r="S2034" s="11"/>
      <c r="T2034" s="11"/>
      <c r="U2034" s="11"/>
      <c r="V2034" s="11"/>
      <c r="W2034" s="11"/>
      <c r="X2034" s="11"/>
      <c r="Y2034" s="11"/>
      <c r="Z2034" s="11"/>
      <c r="AA2034" s="11"/>
      <c r="AB2034" s="11"/>
      <c r="AC2034" s="11"/>
      <c r="AD2034" s="11"/>
      <c r="AE2034" s="11"/>
      <c r="AF2034" s="11"/>
      <c r="AG2034" s="11"/>
      <c r="AH2034" s="11"/>
    </row>
    <row r="2035" spans="1:34" x14ac:dyDescent="0.25">
      <c r="A2035" s="11"/>
      <c r="B2035" s="11"/>
      <c r="C2035" s="11"/>
      <c r="D2035" s="11"/>
      <c r="E2035" s="11"/>
      <c r="H2035" s="11"/>
      <c r="I2035" s="202"/>
      <c r="J2035" s="11"/>
      <c r="K2035" s="11"/>
      <c r="L2035" s="11"/>
      <c r="M2035" s="11"/>
      <c r="N2035" s="11"/>
      <c r="O2035" s="11"/>
      <c r="P2035" s="11"/>
      <c r="Q2035" s="11"/>
      <c r="R2035" s="11"/>
      <c r="S2035" s="11"/>
      <c r="T2035" s="11"/>
      <c r="U2035" s="11"/>
      <c r="V2035" s="11"/>
      <c r="W2035" s="11"/>
      <c r="X2035" s="11"/>
      <c r="Y2035" s="11"/>
      <c r="Z2035" s="11"/>
      <c r="AA2035" s="11"/>
      <c r="AB2035" s="11"/>
      <c r="AC2035" s="11"/>
      <c r="AD2035" s="11"/>
      <c r="AE2035" s="11"/>
      <c r="AF2035" s="11"/>
      <c r="AG2035" s="11"/>
      <c r="AH2035" s="11"/>
    </row>
    <row r="2036" spans="1:34" x14ac:dyDescent="0.25">
      <c r="A2036" s="11"/>
      <c r="B2036" s="11"/>
      <c r="C2036" s="11"/>
      <c r="D2036" s="11"/>
      <c r="E2036" s="11"/>
      <c r="H2036" s="11"/>
      <c r="I2036" s="202"/>
      <c r="J2036" s="11"/>
      <c r="K2036" s="11"/>
      <c r="L2036" s="11"/>
      <c r="M2036" s="11"/>
      <c r="N2036" s="11"/>
      <c r="O2036" s="11"/>
      <c r="P2036" s="11"/>
      <c r="Q2036" s="11"/>
      <c r="R2036" s="11"/>
      <c r="S2036" s="11"/>
      <c r="T2036" s="11"/>
      <c r="U2036" s="11"/>
      <c r="V2036" s="11"/>
      <c r="W2036" s="11"/>
      <c r="X2036" s="11"/>
      <c r="Y2036" s="11"/>
      <c r="Z2036" s="11"/>
      <c r="AA2036" s="11"/>
      <c r="AB2036" s="11"/>
      <c r="AC2036" s="11"/>
      <c r="AD2036" s="11"/>
      <c r="AE2036" s="11"/>
      <c r="AF2036" s="11"/>
      <c r="AG2036" s="11"/>
      <c r="AH2036" s="11"/>
    </row>
    <row r="2037" spans="1:34" x14ac:dyDescent="0.25">
      <c r="A2037" s="11"/>
      <c r="B2037" s="11"/>
      <c r="C2037" s="11"/>
      <c r="D2037" s="11"/>
      <c r="E2037" s="11"/>
      <c r="H2037" s="11"/>
      <c r="I2037" s="202"/>
      <c r="J2037" s="11"/>
      <c r="K2037" s="11"/>
      <c r="L2037" s="11"/>
      <c r="M2037" s="11"/>
      <c r="N2037" s="11"/>
      <c r="O2037" s="11"/>
      <c r="P2037" s="11"/>
      <c r="Q2037" s="11"/>
      <c r="R2037" s="11"/>
      <c r="S2037" s="11"/>
      <c r="T2037" s="11"/>
      <c r="U2037" s="11"/>
      <c r="V2037" s="11"/>
      <c r="W2037" s="11"/>
      <c r="X2037" s="11"/>
      <c r="Y2037" s="11"/>
      <c r="Z2037" s="11"/>
      <c r="AA2037" s="11"/>
      <c r="AB2037" s="11"/>
      <c r="AC2037" s="11"/>
      <c r="AD2037" s="11"/>
      <c r="AE2037" s="11"/>
      <c r="AF2037" s="11"/>
      <c r="AG2037" s="11"/>
      <c r="AH2037" s="11"/>
    </row>
    <row r="2038" spans="1:34" x14ac:dyDescent="0.25">
      <c r="A2038" s="11"/>
      <c r="B2038" s="11"/>
      <c r="C2038" s="11"/>
      <c r="D2038" s="11"/>
      <c r="E2038" s="11"/>
      <c r="H2038" s="11"/>
      <c r="I2038" s="202"/>
      <c r="J2038" s="11"/>
      <c r="K2038" s="11"/>
      <c r="L2038" s="11"/>
      <c r="M2038" s="11"/>
      <c r="N2038" s="11"/>
      <c r="O2038" s="11"/>
      <c r="P2038" s="11"/>
      <c r="Q2038" s="11"/>
      <c r="R2038" s="11"/>
      <c r="S2038" s="11"/>
      <c r="T2038" s="11"/>
      <c r="U2038" s="11"/>
      <c r="V2038" s="11"/>
      <c r="W2038" s="11"/>
      <c r="X2038" s="11"/>
      <c r="Y2038" s="11"/>
      <c r="Z2038" s="11"/>
      <c r="AA2038" s="11"/>
      <c r="AB2038" s="11"/>
      <c r="AC2038" s="11"/>
      <c r="AD2038" s="11"/>
      <c r="AE2038" s="11"/>
      <c r="AF2038" s="11"/>
      <c r="AG2038" s="11"/>
      <c r="AH2038" s="11"/>
    </row>
    <row r="2039" spans="1:34" x14ac:dyDescent="0.25">
      <c r="A2039" s="11"/>
      <c r="B2039" s="11"/>
      <c r="C2039" s="11"/>
      <c r="D2039" s="11"/>
      <c r="E2039" s="11"/>
      <c r="H2039" s="11"/>
      <c r="I2039" s="202"/>
      <c r="J2039" s="11"/>
      <c r="K2039" s="11"/>
      <c r="L2039" s="11"/>
      <c r="M2039" s="11"/>
      <c r="N2039" s="11"/>
      <c r="O2039" s="11"/>
      <c r="P2039" s="11"/>
      <c r="Q2039" s="11"/>
      <c r="R2039" s="11"/>
      <c r="S2039" s="11"/>
      <c r="T2039" s="11"/>
      <c r="U2039" s="11"/>
      <c r="V2039" s="11"/>
      <c r="W2039" s="11"/>
      <c r="X2039" s="11"/>
      <c r="Y2039" s="11"/>
      <c r="Z2039" s="11"/>
      <c r="AA2039" s="11"/>
      <c r="AB2039" s="11"/>
      <c r="AC2039" s="11"/>
      <c r="AD2039" s="11"/>
      <c r="AE2039" s="11"/>
      <c r="AF2039" s="11"/>
      <c r="AG2039" s="11"/>
      <c r="AH2039" s="11"/>
    </row>
    <row r="2040" spans="1:34" x14ac:dyDescent="0.25">
      <c r="A2040" s="11"/>
      <c r="B2040" s="11"/>
      <c r="C2040" s="11"/>
      <c r="D2040" s="11"/>
      <c r="E2040" s="11"/>
      <c r="H2040" s="11"/>
      <c r="I2040" s="202"/>
      <c r="J2040" s="11"/>
      <c r="K2040" s="11"/>
      <c r="L2040" s="11"/>
      <c r="M2040" s="11"/>
      <c r="N2040" s="11"/>
      <c r="O2040" s="11"/>
      <c r="P2040" s="11"/>
      <c r="Q2040" s="11"/>
      <c r="R2040" s="11"/>
      <c r="S2040" s="11"/>
      <c r="T2040" s="11"/>
      <c r="U2040" s="11"/>
      <c r="V2040" s="11"/>
      <c r="W2040" s="11"/>
      <c r="X2040" s="11"/>
      <c r="Y2040" s="11"/>
      <c r="Z2040" s="11"/>
      <c r="AA2040" s="11"/>
      <c r="AB2040" s="11"/>
      <c r="AC2040" s="11"/>
      <c r="AD2040" s="11"/>
      <c r="AE2040" s="11"/>
      <c r="AF2040" s="11"/>
      <c r="AG2040" s="11"/>
      <c r="AH2040" s="11"/>
    </row>
    <row r="2041" spans="1:34" x14ac:dyDescent="0.25">
      <c r="A2041" s="11"/>
      <c r="B2041" s="11"/>
      <c r="C2041" s="11"/>
      <c r="D2041" s="11"/>
      <c r="E2041" s="11"/>
      <c r="H2041" s="11"/>
      <c r="I2041" s="202"/>
      <c r="J2041" s="11"/>
      <c r="K2041" s="11"/>
      <c r="L2041" s="11"/>
      <c r="M2041" s="11"/>
      <c r="N2041" s="11"/>
      <c r="O2041" s="11"/>
      <c r="P2041" s="11"/>
      <c r="Q2041" s="11"/>
      <c r="R2041" s="11"/>
      <c r="S2041" s="11"/>
      <c r="T2041" s="11"/>
      <c r="U2041" s="11"/>
      <c r="V2041" s="11"/>
      <c r="W2041" s="11"/>
      <c r="X2041" s="11"/>
      <c r="Y2041" s="11"/>
      <c r="Z2041" s="11"/>
      <c r="AA2041" s="11"/>
      <c r="AB2041" s="11"/>
      <c r="AC2041" s="11"/>
      <c r="AD2041" s="11"/>
      <c r="AE2041" s="11"/>
      <c r="AF2041" s="11"/>
      <c r="AG2041" s="11"/>
      <c r="AH2041" s="11"/>
    </row>
    <row r="2042" spans="1:34" x14ac:dyDescent="0.25">
      <c r="A2042" s="11"/>
      <c r="B2042" s="11"/>
      <c r="C2042" s="11"/>
      <c r="D2042" s="11"/>
      <c r="E2042" s="11"/>
      <c r="H2042" s="11"/>
      <c r="I2042" s="202"/>
      <c r="J2042" s="11"/>
      <c r="K2042" s="11"/>
      <c r="L2042" s="11"/>
      <c r="M2042" s="11"/>
      <c r="N2042" s="11"/>
      <c r="O2042" s="11"/>
      <c r="P2042" s="11"/>
      <c r="Q2042" s="11"/>
      <c r="R2042" s="11"/>
      <c r="S2042" s="11"/>
      <c r="T2042" s="11"/>
      <c r="U2042" s="11"/>
      <c r="V2042" s="11"/>
      <c r="W2042" s="11"/>
      <c r="X2042" s="11"/>
      <c r="Y2042" s="11"/>
      <c r="Z2042" s="11"/>
      <c r="AA2042" s="11"/>
      <c r="AB2042" s="11"/>
      <c r="AC2042" s="11"/>
      <c r="AD2042" s="11"/>
      <c r="AE2042" s="11"/>
      <c r="AF2042" s="11"/>
      <c r="AG2042" s="11"/>
      <c r="AH2042" s="11"/>
    </row>
    <row r="2043" spans="1:34" x14ac:dyDescent="0.25">
      <c r="A2043" s="11"/>
      <c r="B2043" s="11"/>
      <c r="C2043" s="11"/>
      <c r="D2043" s="11"/>
      <c r="E2043" s="11"/>
      <c r="H2043" s="11"/>
      <c r="I2043" s="202"/>
      <c r="J2043" s="11"/>
      <c r="K2043" s="11"/>
      <c r="L2043" s="11"/>
      <c r="M2043" s="11"/>
      <c r="N2043" s="11"/>
      <c r="O2043" s="11"/>
      <c r="P2043" s="11"/>
      <c r="Q2043" s="11"/>
      <c r="R2043" s="11"/>
      <c r="S2043" s="11"/>
      <c r="T2043" s="11"/>
      <c r="U2043" s="11"/>
      <c r="V2043" s="11"/>
      <c r="W2043" s="11"/>
      <c r="X2043" s="11"/>
      <c r="Y2043" s="11"/>
      <c r="Z2043" s="11"/>
      <c r="AA2043" s="11"/>
      <c r="AB2043" s="11"/>
      <c r="AC2043" s="11"/>
      <c r="AD2043" s="11"/>
      <c r="AE2043" s="11"/>
      <c r="AF2043" s="11"/>
      <c r="AG2043" s="11"/>
      <c r="AH2043" s="11"/>
    </row>
    <row r="2044" spans="1:34" x14ac:dyDescent="0.25">
      <c r="A2044" s="11"/>
      <c r="B2044" s="11"/>
      <c r="C2044" s="11"/>
      <c r="D2044" s="11"/>
      <c r="E2044" s="11"/>
      <c r="H2044" s="11"/>
      <c r="I2044" s="202"/>
      <c r="J2044" s="11"/>
      <c r="K2044" s="11"/>
      <c r="L2044" s="11"/>
      <c r="M2044" s="11"/>
      <c r="N2044" s="11"/>
      <c r="O2044" s="11"/>
      <c r="P2044" s="11"/>
      <c r="Q2044" s="11"/>
      <c r="R2044" s="11"/>
      <c r="S2044" s="11"/>
      <c r="T2044" s="11"/>
      <c r="U2044" s="11"/>
      <c r="V2044" s="11"/>
      <c r="W2044" s="11"/>
      <c r="X2044" s="11"/>
      <c r="Y2044" s="11"/>
      <c r="Z2044" s="11"/>
      <c r="AA2044" s="11"/>
      <c r="AB2044" s="11"/>
      <c r="AC2044" s="11"/>
      <c r="AD2044" s="11"/>
      <c r="AE2044" s="11"/>
      <c r="AF2044" s="11"/>
      <c r="AG2044" s="11"/>
      <c r="AH2044" s="11"/>
    </row>
    <row r="2045" spans="1:34" x14ac:dyDescent="0.25">
      <c r="A2045" s="11"/>
      <c r="B2045" s="11"/>
      <c r="C2045" s="11"/>
      <c r="D2045" s="11"/>
      <c r="E2045" s="11"/>
      <c r="H2045" s="11"/>
      <c r="I2045" s="202"/>
      <c r="J2045" s="11"/>
      <c r="K2045" s="11"/>
      <c r="L2045" s="11"/>
      <c r="M2045" s="11"/>
      <c r="N2045" s="11"/>
      <c r="O2045" s="11"/>
      <c r="P2045" s="11"/>
      <c r="Q2045" s="11"/>
      <c r="R2045" s="11"/>
      <c r="S2045" s="11"/>
      <c r="T2045" s="11"/>
      <c r="U2045" s="11"/>
      <c r="V2045" s="11"/>
      <c r="W2045" s="11"/>
      <c r="X2045" s="11"/>
      <c r="Y2045" s="11"/>
      <c r="Z2045" s="11"/>
      <c r="AA2045" s="11"/>
      <c r="AB2045" s="11"/>
      <c r="AC2045" s="11"/>
      <c r="AD2045" s="11"/>
      <c r="AE2045" s="11"/>
      <c r="AF2045" s="11"/>
      <c r="AG2045" s="11"/>
      <c r="AH2045" s="11"/>
    </row>
    <row r="2046" spans="1:34" x14ac:dyDescent="0.25">
      <c r="A2046" s="11"/>
      <c r="B2046" s="11"/>
      <c r="C2046" s="11"/>
      <c r="D2046" s="11"/>
      <c r="E2046" s="11"/>
      <c r="H2046" s="11"/>
      <c r="I2046" s="202"/>
      <c r="J2046" s="11"/>
      <c r="K2046" s="11"/>
      <c r="L2046" s="11"/>
      <c r="M2046" s="11"/>
      <c r="N2046" s="11"/>
      <c r="O2046" s="11"/>
      <c r="P2046" s="11"/>
      <c r="Q2046" s="11"/>
      <c r="R2046" s="11"/>
      <c r="S2046" s="11"/>
      <c r="T2046" s="11"/>
      <c r="U2046" s="11"/>
      <c r="V2046" s="11"/>
      <c r="W2046" s="11"/>
      <c r="X2046" s="11"/>
      <c r="Y2046" s="11"/>
      <c r="Z2046" s="11"/>
      <c r="AA2046" s="11"/>
      <c r="AB2046" s="11"/>
      <c r="AC2046" s="11"/>
      <c r="AD2046" s="11"/>
      <c r="AE2046" s="11"/>
      <c r="AF2046" s="11"/>
      <c r="AG2046" s="11"/>
      <c r="AH2046" s="11"/>
    </row>
    <row r="2047" spans="1:34" x14ac:dyDescent="0.25">
      <c r="A2047" s="11"/>
      <c r="B2047" s="11"/>
      <c r="C2047" s="11"/>
      <c r="D2047" s="11"/>
      <c r="E2047" s="11"/>
      <c r="H2047" s="11"/>
      <c r="I2047" s="202"/>
      <c r="J2047" s="11"/>
      <c r="K2047" s="11"/>
      <c r="L2047" s="11"/>
      <c r="M2047" s="11"/>
      <c r="N2047" s="11"/>
      <c r="O2047" s="11"/>
      <c r="P2047" s="11"/>
      <c r="Q2047" s="11"/>
      <c r="R2047" s="11"/>
      <c r="S2047" s="11"/>
      <c r="T2047" s="11"/>
      <c r="U2047" s="11"/>
      <c r="V2047" s="11"/>
      <c r="W2047" s="11"/>
      <c r="X2047" s="11"/>
      <c r="Y2047" s="11"/>
      <c r="Z2047" s="11"/>
      <c r="AA2047" s="11"/>
      <c r="AB2047" s="11"/>
      <c r="AC2047" s="11"/>
      <c r="AD2047" s="11"/>
      <c r="AE2047" s="11"/>
      <c r="AF2047" s="11"/>
      <c r="AG2047" s="11"/>
      <c r="AH2047" s="11"/>
    </row>
    <row r="2048" spans="1:34" x14ac:dyDescent="0.25">
      <c r="A2048" s="11"/>
      <c r="B2048" s="11"/>
      <c r="C2048" s="11"/>
      <c r="D2048" s="11"/>
      <c r="E2048" s="11"/>
      <c r="H2048" s="11"/>
      <c r="I2048" s="202"/>
      <c r="J2048" s="11"/>
      <c r="K2048" s="11"/>
      <c r="L2048" s="11"/>
      <c r="M2048" s="11"/>
      <c r="N2048" s="11"/>
      <c r="O2048" s="11"/>
      <c r="P2048" s="11"/>
      <c r="Q2048" s="11"/>
      <c r="R2048" s="11"/>
      <c r="S2048" s="11"/>
      <c r="T2048" s="11"/>
      <c r="U2048" s="11"/>
      <c r="V2048" s="11"/>
      <c r="W2048" s="11"/>
      <c r="X2048" s="11"/>
      <c r="Y2048" s="11"/>
      <c r="Z2048" s="11"/>
      <c r="AA2048" s="11"/>
      <c r="AB2048" s="11"/>
      <c r="AC2048" s="11"/>
      <c r="AD2048" s="11"/>
      <c r="AE2048" s="11"/>
      <c r="AF2048" s="11"/>
      <c r="AG2048" s="11"/>
      <c r="AH2048" s="11"/>
    </row>
    <row r="2049" spans="1:34" x14ac:dyDescent="0.25">
      <c r="A2049" s="11"/>
      <c r="B2049" s="11"/>
      <c r="C2049" s="11"/>
      <c r="D2049" s="11"/>
      <c r="E2049" s="11"/>
      <c r="H2049" s="11"/>
      <c r="I2049" s="202"/>
      <c r="J2049" s="11"/>
      <c r="K2049" s="11"/>
      <c r="L2049" s="11"/>
      <c r="M2049" s="11"/>
      <c r="N2049" s="11"/>
      <c r="O2049" s="11"/>
      <c r="P2049" s="11"/>
      <c r="Q2049" s="11"/>
      <c r="R2049" s="11"/>
      <c r="S2049" s="11"/>
      <c r="T2049" s="11"/>
      <c r="U2049" s="11"/>
      <c r="V2049" s="11"/>
      <c r="W2049" s="11"/>
      <c r="X2049" s="11"/>
      <c r="Y2049" s="11"/>
      <c r="Z2049" s="11"/>
      <c r="AA2049" s="11"/>
      <c r="AB2049" s="11"/>
      <c r="AC2049" s="11"/>
      <c r="AD2049" s="11"/>
      <c r="AE2049" s="11"/>
      <c r="AF2049" s="11"/>
      <c r="AG2049" s="11"/>
      <c r="AH2049" s="11"/>
    </row>
    <row r="2050" spans="1:34" x14ac:dyDescent="0.25">
      <c r="A2050" s="11"/>
      <c r="B2050" s="11"/>
      <c r="C2050" s="11"/>
      <c r="D2050" s="11"/>
      <c r="E2050" s="11"/>
      <c r="H2050" s="11"/>
      <c r="I2050" s="202"/>
      <c r="J2050" s="11"/>
      <c r="K2050" s="11"/>
      <c r="L2050" s="11"/>
      <c r="M2050" s="11"/>
      <c r="N2050" s="11"/>
      <c r="O2050" s="11"/>
      <c r="P2050" s="11"/>
      <c r="Q2050" s="11"/>
      <c r="R2050" s="11"/>
      <c r="S2050" s="11"/>
      <c r="T2050" s="11"/>
      <c r="U2050" s="11"/>
      <c r="V2050" s="11"/>
      <c r="W2050" s="11"/>
      <c r="X2050" s="11"/>
      <c r="Y2050" s="11"/>
      <c r="Z2050" s="11"/>
      <c r="AA2050" s="11"/>
      <c r="AB2050" s="11"/>
      <c r="AC2050" s="11"/>
      <c r="AD2050" s="11"/>
      <c r="AE2050" s="11"/>
      <c r="AF2050" s="11"/>
      <c r="AG2050" s="11"/>
      <c r="AH2050" s="11"/>
    </row>
    <row r="2051" spans="1:34" x14ac:dyDescent="0.25">
      <c r="A2051" s="11"/>
      <c r="B2051" s="11"/>
      <c r="C2051" s="11"/>
      <c r="D2051" s="11"/>
      <c r="E2051" s="11"/>
      <c r="H2051" s="11"/>
      <c r="I2051" s="202"/>
      <c r="J2051" s="11"/>
      <c r="K2051" s="11"/>
      <c r="L2051" s="11"/>
      <c r="M2051" s="11"/>
      <c r="N2051" s="11"/>
      <c r="O2051" s="11"/>
      <c r="P2051" s="11"/>
      <c r="Q2051" s="11"/>
      <c r="R2051" s="11"/>
      <c r="S2051" s="11"/>
      <c r="T2051" s="11"/>
      <c r="U2051" s="11"/>
      <c r="V2051" s="11"/>
      <c r="W2051" s="11"/>
      <c r="X2051" s="11"/>
      <c r="Y2051" s="11"/>
      <c r="Z2051" s="11"/>
      <c r="AA2051" s="11"/>
      <c r="AB2051" s="11"/>
      <c r="AC2051" s="11"/>
      <c r="AD2051" s="11"/>
      <c r="AE2051" s="11"/>
      <c r="AF2051" s="11"/>
      <c r="AG2051" s="11"/>
      <c r="AH2051" s="11"/>
    </row>
    <row r="2052" spans="1:34" x14ac:dyDescent="0.25">
      <c r="A2052" s="11"/>
      <c r="B2052" s="11"/>
      <c r="C2052" s="11"/>
      <c r="D2052" s="11"/>
      <c r="E2052" s="11"/>
      <c r="H2052" s="11"/>
      <c r="I2052" s="202"/>
      <c r="J2052" s="11"/>
      <c r="K2052" s="11"/>
      <c r="L2052" s="11"/>
      <c r="M2052" s="11"/>
      <c r="N2052" s="11"/>
      <c r="O2052" s="11"/>
      <c r="P2052" s="11"/>
      <c r="Q2052" s="11"/>
      <c r="R2052" s="11"/>
      <c r="S2052" s="11"/>
      <c r="T2052" s="11"/>
      <c r="U2052" s="11"/>
      <c r="V2052" s="11"/>
      <c r="W2052" s="11"/>
      <c r="X2052" s="11"/>
      <c r="Y2052" s="11"/>
      <c r="Z2052" s="11"/>
      <c r="AA2052" s="11"/>
      <c r="AB2052" s="11"/>
      <c r="AC2052" s="11"/>
      <c r="AD2052" s="11"/>
      <c r="AE2052" s="11"/>
      <c r="AF2052" s="11"/>
      <c r="AG2052" s="11"/>
      <c r="AH2052" s="11"/>
    </row>
    <row r="2053" spans="1:34" x14ac:dyDescent="0.25">
      <c r="A2053" s="11"/>
      <c r="B2053" s="11"/>
      <c r="C2053" s="11"/>
      <c r="D2053" s="11"/>
      <c r="E2053" s="11"/>
      <c r="H2053" s="11"/>
      <c r="I2053" s="202"/>
      <c r="J2053" s="11"/>
      <c r="K2053" s="11"/>
      <c r="L2053" s="11"/>
      <c r="M2053" s="11"/>
      <c r="N2053" s="11"/>
      <c r="O2053" s="11"/>
      <c r="P2053" s="11"/>
      <c r="Q2053" s="11"/>
      <c r="R2053" s="11"/>
      <c r="S2053" s="11"/>
      <c r="T2053" s="11"/>
      <c r="U2053" s="11"/>
      <c r="V2053" s="11"/>
      <c r="W2053" s="11"/>
      <c r="X2053" s="11"/>
      <c r="Y2053" s="11"/>
      <c r="Z2053" s="11"/>
      <c r="AA2053" s="11"/>
      <c r="AB2053" s="11"/>
      <c r="AC2053" s="11"/>
      <c r="AD2053" s="11"/>
      <c r="AE2053" s="11"/>
      <c r="AF2053" s="11"/>
      <c r="AG2053" s="11"/>
      <c r="AH2053" s="11"/>
    </row>
    <row r="2054" spans="1:34" x14ac:dyDescent="0.25">
      <c r="A2054" s="11"/>
      <c r="B2054" s="11"/>
      <c r="C2054" s="11"/>
      <c r="D2054" s="11"/>
      <c r="E2054" s="11"/>
      <c r="H2054" s="11"/>
      <c r="I2054" s="202"/>
      <c r="J2054" s="11"/>
      <c r="K2054" s="11"/>
      <c r="L2054" s="11"/>
      <c r="M2054" s="11"/>
      <c r="N2054" s="11"/>
      <c r="O2054" s="11"/>
      <c r="P2054" s="11"/>
      <c r="Q2054" s="11"/>
      <c r="R2054" s="11"/>
      <c r="S2054" s="11"/>
      <c r="T2054" s="11"/>
      <c r="U2054" s="11"/>
      <c r="V2054" s="11"/>
      <c r="W2054" s="11"/>
      <c r="X2054" s="11"/>
      <c r="Y2054" s="11"/>
      <c r="Z2054" s="11"/>
      <c r="AA2054" s="11"/>
      <c r="AB2054" s="11"/>
      <c r="AC2054" s="11"/>
      <c r="AD2054" s="11"/>
      <c r="AE2054" s="11"/>
      <c r="AF2054" s="11"/>
      <c r="AG2054" s="11"/>
      <c r="AH2054" s="11"/>
    </row>
    <row r="2055" spans="1:34" x14ac:dyDescent="0.25">
      <c r="A2055" s="11"/>
      <c r="B2055" s="11"/>
      <c r="C2055" s="11"/>
      <c r="D2055" s="11"/>
      <c r="E2055" s="11"/>
      <c r="H2055" s="11"/>
      <c r="I2055" s="202"/>
      <c r="J2055" s="11"/>
      <c r="K2055" s="11"/>
      <c r="L2055" s="11"/>
      <c r="M2055" s="11"/>
      <c r="N2055" s="11"/>
      <c r="O2055" s="11"/>
      <c r="P2055" s="11"/>
      <c r="Q2055" s="11"/>
      <c r="R2055" s="11"/>
      <c r="S2055" s="11"/>
      <c r="T2055" s="11"/>
      <c r="U2055" s="11"/>
      <c r="V2055" s="11"/>
      <c r="W2055" s="11"/>
      <c r="X2055" s="11"/>
      <c r="Y2055" s="11"/>
      <c r="Z2055" s="11"/>
      <c r="AA2055" s="11"/>
      <c r="AB2055" s="11"/>
      <c r="AC2055" s="11"/>
      <c r="AD2055" s="11"/>
      <c r="AE2055" s="11"/>
      <c r="AF2055" s="11"/>
      <c r="AG2055" s="11"/>
      <c r="AH2055" s="11"/>
    </row>
    <row r="2056" spans="1:34" x14ac:dyDescent="0.25">
      <c r="A2056" s="11"/>
      <c r="B2056" s="11"/>
      <c r="C2056" s="11"/>
      <c r="D2056" s="11"/>
      <c r="E2056" s="11"/>
      <c r="H2056" s="11"/>
      <c r="I2056" s="202"/>
      <c r="J2056" s="11"/>
      <c r="K2056" s="11"/>
      <c r="L2056" s="11"/>
      <c r="M2056" s="11"/>
      <c r="N2056" s="11"/>
      <c r="O2056" s="11"/>
      <c r="P2056" s="11"/>
      <c r="Q2056" s="11"/>
      <c r="R2056" s="11"/>
      <c r="S2056" s="11"/>
      <c r="T2056" s="11"/>
      <c r="U2056" s="11"/>
      <c r="V2056" s="11"/>
      <c r="W2056" s="11"/>
      <c r="X2056" s="11"/>
      <c r="Y2056" s="11"/>
      <c r="Z2056" s="11"/>
      <c r="AA2056" s="11"/>
      <c r="AB2056" s="11"/>
      <c r="AC2056" s="11"/>
      <c r="AD2056" s="11"/>
      <c r="AE2056" s="11"/>
      <c r="AF2056" s="11"/>
      <c r="AG2056" s="11"/>
      <c r="AH2056" s="11"/>
    </row>
    <row r="2057" spans="1:34" x14ac:dyDescent="0.25">
      <c r="A2057" s="11"/>
      <c r="B2057" s="11"/>
      <c r="C2057" s="11"/>
      <c r="D2057" s="11"/>
      <c r="E2057" s="11"/>
      <c r="H2057" s="11"/>
      <c r="I2057" s="202"/>
      <c r="J2057" s="11"/>
      <c r="K2057" s="11"/>
      <c r="L2057" s="11"/>
      <c r="M2057" s="11"/>
      <c r="N2057" s="11"/>
      <c r="O2057" s="11"/>
      <c r="P2057" s="11"/>
      <c r="Q2057" s="11"/>
      <c r="R2057" s="11"/>
      <c r="S2057" s="11"/>
      <c r="T2057" s="11"/>
      <c r="U2057" s="11"/>
      <c r="V2057" s="11"/>
      <c r="W2057" s="11"/>
      <c r="X2057" s="11"/>
      <c r="Y2057" s="11"/>
      <c r="Z2057" s="11"/>
      <c r="AA2057" s="11"/>
      <c r="AB2057" s="11"/>
      <c r="AC2057" s="11"/>
      <c r="AD2057" s="11"/>
      <c r="AE2057" s="11"/>
      <c r="AF2057" s="11"/>
      <c r="AG2057" s="11"/>
      <c r="AH2057" s="11"/>
    </row>
    <row r="2058" spans="1:34" x14ac:dyDescent="0.25">
      <c r="A2058" s="11"/>
      <c r="B2058" s="11"/>
      <c r="C2058" s="11"/>
      <c r="D2058" s="11"/>
      <c r="E2058" s="11"/>
      <c r="H2058" s="11"/>
      <c r="I2058" s="202"/>
      <c r="J2058" s="11"/>
      <c r="K2058" s="11"/>
      <c r="L2058" s="11"/>
      <c r="M2058" s="11"/>
      <c r="N2058" s="11"/>
      <c r="O2058" s="11"/>
      <c r="P2058" s="11"/>
      <c r="Q2058" s="11"/>
      <c r="R2058" s="11"/>
      <c r="S2058" s="11"/>
      <c r="T2058" s="11"/>
      <c r="U2058" s="11"/>
      <c r="V2058" s="11"/>
      <c r="W2058" s="11"/>
      <c r="X2058" s="11"/>
      <c r="Y2058" s="11"/>
      <c r="Z2058" s="11"/>
      <c r="AA2058" s="11"/>
      <c r="AB2058" s="11"/>
      <c r="AC2058" s="11"/>
      <c r="AD2058" s="11"/>
      <c r="AE2058" s="11"/>
      <c r="AF2058" s="11"/>
      <c r="AG2058" s="11"/>
      <c r="AH2058" s="11"/>
    </row>
    <row r="2059" spans="1:34" x14ac:dyDescent="0.25">
      <c r="A2059" s="11"/>
      <c r="B2059" s="11"/>
      <c r="C2059" s="11"/>
      <c r="D2059" s="11"/>
      <c r="E2059" s="11"/>
      <c r="H2059" s="11"/>
      <c r="I2059" s="202"/>
      <c r="J2059" s="11"/>
      <c r="K2059" s="11"/>
      <c r="L2059" s="11"/>
      <c r="M2059" s="11"/>
      <c r="N2059" s="11"/>
      <c r="O2059" s="11"/>
      <c r="P2059" s="11"/>
      <c r="Q2059" s="11"/>
      <c r="R2059" s="11"/>
      <c r="S2059" s="11"/>
      <c r="T2059" s="11"/>
      <c r="U2059" s="11"/>
      <c r="V2059" s="11"/>
      <c r="W2059" s="11"/>
      <c r="X2059" s="11"/>
      <c r="Y2059" s="11"/>
      <c r="Z2059" s="11"/>
      <c r="AA2059" s="11"/>
      <c r="AB2059" s="11"/>
      <c r="AC2059" s="11"/>
      <c r="AD2059" s="11"/>
      <c r="AE2059" s="11"/>
      <c r="AF2059" s="11"/>
      <c r="AG2059" s="11"/>
      <c r="AH2059" s="11"/>
    </row>
    <row r="2060" spans="1:34" x14ac:dyDescent="0.25">
      <c r="A2060" s="11"/>
      <c r="B2060" s="11"/>
      <c r="C2060" s="11"/>
      <c r="D2060" s="11"/>
      <c r="E2060" s="11"/>
      <c r="H2060" s="11"/>
      <c r="I2060" s="202"/>
      <c r="J2060" s="11"/>
      <c r="K2060" s="11"/>
      <c r="L2060" s="11"/>
      <c r="M2060" s="11"/>
      <c r="N2060" s="11"/>
      <c r="O2060" s="11"/>
      <c r="P2060" s="11"/>
      <c r="Q2060" s="11"/>
      <c r="R2060" s="11"/>
      <c r="S2060" s="11"/>
      <c r="T2060" s="11"/>
      <c r="U2060" s="11"/>
      <c r="V2060" s="11"/>
      <c r="W2060" s="11"/>
      <c r="X2060" s="11"/>
      <c r="Y2060" s="11"/>
      <c r="Z2060" s="11"/>
      <c r="AA2060" s="11"/>
      <c r="AB2060" s="11"/>
      <c r="AC2060" s="11"/>
      <c r="AD2060" s="11"/>
      <c r="AE2060" s="11"/>
      <c r="AF2060" s="11"/>
      <c r="AG2060" s="11"/>
      <c r="AH2060" s="11"/>
    </row>
    <row r="2061" spans="1:34" x14ac:dyDescent="0.25">
      <c r="A2061" s="11"/>
      <c r="B2061" s="11"/>
      <c r="C2061" s="11"/>
      <c r="D2061" s="11"/>
      <c r="E2061" s="11"/>
      <c r="H2061" s="11"/>
      <c r="I2061" s="202"/>
      <c r="J2061" s="11"/>
      <c r="K2061" s="11"/>
      <c r="L2061" s="11"/>
      <c r="M2061" s="11"/>
      <c r="N2061" s="11"/>
      <c r="O2061" s="11"/>
      <c r="P2061" s="11"/>
      <c r="Q2061" s="11"/>
      <c r="R2061" s="11"/>
      <c r="S2061" s="11"/>
      <c r="T2061" s="11"/>
      <c r="U2061" s="11"/>
      <c r="V2061" s="11"/>
      <c r="W2061" s="11"/>
      <c r="X2061" s="11"/>
      <c r="Y2061" s="11"/>
      <c r="Z2061" s="11"/>
      <c r="AA2061" s="11"/>
      <c r="AB2061" s="11"/>
      <c r="AC2061" s="11"/>
      <c r="AD2061" s="11"/>
      <c r="AE2061" s="11"/>
      <c r="AF2061" s="11"/>
      <c r="AG2061" s="11"/>
      <c r="AH2061" s="11"/>
    </row>
    <row r="2062" spans="1:34" x14ac:dyDescent="0.25">
      <c r="A2062" s="11"/>
      <c r="B2062" s="11"/>
      <c r="C2062" s="11"/>
      <c r="D2062" s="11"/>
      <c r="E2062" s="11"/>
      <c r="H2062" s="11"/>
      <c r="I2062" s="202"/>
      <c r="J2062" s="11"/>
      <c r="K2062" s="11"/>
      <c r="L2062" s="11"/>
      <c r="M2062" s="11"/>
      <c r="N2062" s="11"/>
      <c r="O2062" s="11"/>
      <c r="P2062" s="11"/>
      <c r="Q2062" s="11"/>
      <c r="R2062" s="11"/>
      <c r="S2062" s="11"/>
      <c r="T2062" s="11"/>
      <c r="U2062" s="11"/>
      <c r="V2062" s="11"/>
      <c r="W2062" s="11"/>
      <c r="X2062" s="11"/>
      <c r="Y2062" s="11"/>
      <c r="Z2062" s="11"/>
      <c r="AA2062" s="11"/>
      <c r="AB2062" s="11"/>
      <c r="AC2062" s="11"/>
      <c r="AD2062" s="11"/>
      <c r="AE2062" s="11"/>
      <c r="AF2062" s="11"/>
      <c r="AG2062" s="11"/>
      <c r="AH2062" s="11"/>
    </row>
    <row r="2063" spans="1:34" x14ac:dyDescent="0.25">
      <c r="A2063" s="11"/>
      <c r="B2063" s="11"/>
      <c r="C2063" s="11"/>
      <c r="D2063" s="11"/>
      <c r="E2063" s="11"/>
      <c r="H2063" s="11"/>
      <c r="I2063" s="202"/>
      <c r="J2063" s="11"/>
      <c r="K2063" s="11"/>
      <c r="L2063" s="11"/>
      <c r="M2063" s="11"/>
      <c r="N2063" s="11"/>
      <c r="O2063" s="11"/>
      <c r="P2063" s="11"/>
      <c r="Q2063" s="11"/>
      <c r="R2063" s="11"/>
      <c r="S2063" s="11"/>
      <c r="T2063" s="11"/>
      <c r="U2063" s="11"/>
      <c r="V2063" s="11"/>
      <c r="W2063" s="11"/>
      <c r="X2063" s="11"/>
      <c r="Y2063" s="11"/>
      <c r="Z2063" s="11"/>
      <c r="AA2063" s="11"/>
      <c r="AB2063" s="11"/>
      <c r="AC2063" s="11"/>
      <c r="AD2063" s="11"/>
      <c r="AE2063" s="11"/>
      <c r="AF2063" s="11"/>
      <c r="AG2063" s="11"/>
      <c r="AH2063" s="11"/>
    </row>
    <row r="2064" spans="1:34" x14ac:dyDescent="0.25">
      <c r="A2064" s="11"/>
      <c r="B2064" s="11"/>
      <c r="C2064" s="11"/>
      <c r="D2064" s="11"/>
      <c r="E2064" s="11"/>
      <c r="H2064" s="11"/>
      <c r="I2064" s="202"/>
      <c r="J2064" s="11"/>
      <c r="K2064" s="11"/>
      <c r="L2064" s="11"/>
      <c r="M2064" s="11"/>
      <c r="N2064" s="11"/>
      <c r="O2064" s="11"/>
      <c r="P2064" s="11"/>
      <c r="Q2064" s="11"/>
      <c r="R2064" s="11"/>
      <c r="S2064" s="11"/>
      <c r="T2064" s="11"/>
      <c r="U2064" s="11"/>
      <c r="V2064" s="11"/>
      <c r="W2064" s="11"/>
      <c r="X2064" s="11"/>
      <c r="Y2064" s="11"/>
      <c r="Z2064" s="11"/>
      <c r="AA2064" s="11"/>
      <c r="AB2064" s="11"/>
      <c r="AC2064" s="11"/>
      <c r="AD2064" s="11"/>
      <c r="AE2064" s="11"/>
      <c r="AF2064" s="11"/>
      <c r="AG2064" s="11"/>
      <c r="AH2064" s="11"/>
    </row>
    <row r="2065" spans="1:34" x14ac:dyDescent="0.25">
      <c r="A2065" s="11"/>
      <c r="B2065" s="11"/>
      <c r="C2065" s="11"/>
      <c r="D2065" s="11"/>
      <c r="E2065" s="11"/>
      <c r="H2065" s="11"/>
      <c r="I2065" s="202"/>
      <c r="J2065" s="11"/>
      <c r="K2065" s="11"/>
      <c r="L2065" s="11"/>
      <c r="M2065" s="11"/>
      <c r="N2065" s="11"/>
      <c r="O2065" s="11"/>
      <c r="P2065" s="11"/>
      <c r="Q2065" s="11"/>
      <c r="R2065" s="11"/>
      <c r="S2065" s="11"/>
      <c r="T2065" s="11"/>
      <c r="U2065" s="11"/>
      <c r="V2065" s="11"/>
      <c r="W2065" s="11"/>
      <c r="X2065" s="11"/>
      <c r="Y2065" s="11"/>
      <c r="Z2065" s="11"/>
      <c r="AA2065" s="11"/>
      <c r="AB2065" s="11"/>
      <c r="AC2065" s="11"/>
      <c r="AD2065" s="11"/>
      <c r="AE2065" s="11"/>
      <c r="AF2065" s="11"/>
      <c r="AG2065" s="11"/>
      <c r="AH2065" s="11"/>
    </row>
    <row r="2066" spans="1:34" x14ac:dyDescent="0.25">
      <c r="A2066" s="11"/>
      <c r="B2066" s="11"/>
      <c r="C2066" s="11"/>
      <c r="D2066" s="11"/>
      <c r="E2066" s="11"/>
      <c r="H2066" s="11"/>
      <c r="I2066" s="202"/>
      <c r="J2066" s="11"/>
      <c r="K2066" s="11"/>
      <c r="L2066" s="11"/>
      <c r="M2066" s="11"/>
      <c r="N2066" s="11"/>
      <c r="O2066" s="11"/>
      <c r="P2066" s="11"/>
      <c r="Q2066" s="11"/>
      <c r="R2066" s="11"/>
      <c r="S2066" s="11"/>
      <c r="T2066" s="11"/>
      <c r="U2066" s="11"/>
      <c r="V2066" s="11"/>
      <c r="W2066" s="11"/>
      <c r="X2066" s="11"/>
      <c r="Y2066" s="11"/>
      <c r="Z2066" s="11"/>
      <c r="AA2066" s="11"/>
      <c r="AB2066" s="11"/>
      <c r="AC2066" s="11"/>
      <c r="AD2066" s="11"/>
      <c r="AE2066" s="11"/>
      <c r="AF2066" s="11"/>
      <c r="AG2066" s="11"/>
      <c r="AH2066" s="11"/>
    </row>
    <row r="2067" spans="1:34" x14ac:dyDescent="0.25">
      <c r="A2067" s="11"/>
      <c r="B2067" s="11"/>
      <c r="C2067" s="11"/>
      <c r="D2067" s="11"/>
      <c r="E2067" s="11"/>
      <c r="H2067" s="11"/>
      <c r="I2067" s="202"/>
      <c r="J2067" s="11"/>
      <c r="K2067" s="11"/>
      <c r="L2067" s="11"/>
      <c r="M2067" s="11"/>
      <c r="N2067" s="11"/>
      <c r="O2067" s="11"/>
      <c r="P2067" s="11"/>
      <c r="Q2067" s="11"/>
      <c r="R2067" s="11"/>
      <c r="S2067" s="11"/>
      <c r="T2067" s="11"/>
      <c r="U2067" s="11"/>
      <c r="V2067" s="11"/>
      <c r="W2067" s="11"/>
      <c r="X2067" s="11"/>
      <c r="Y2067" s="11"/>
      <c r="Z2067" s="11"/>
      <c r="AA2067" s="11"/>
      <c r="AB2067" s="11"/>
      <c r="AC2067" s="11"/>
      <c r="AD2067" s="11"/>
      <c r="AE2067" s="11"/>
      <c r="AF2067" s="11"/>
      <c r="AG2067" s="11"/>
      <c r="AH2067" s="11"/>
    </row>
    <row r="2068" spans="1:34" x14ac:dyDescent="0.25">
      <c r="A2068" s="11"/>
      <c r="B2068" s="11"/>
      <c r="C2068" s="11"/>
      <c r="D2068" s="11"/>
      <c r="E2068" s="11"/>
      <c r="H2068" s="11"/>
      <c r="I2068" s="202"/>
      <c r="J2068" s="11"/>
      <c r="K2068" s="11"/>
      <c r="L2068" s="11"/>
      <c r="M2068" s="11"/>
      <c r="N2068" s="11"/>
      <c r="O2068" s="11"/>
      <c r="P2068" s="11"/>
      <c r="Q2068" s="11"/>
      <c r="R2068" s="11"/>
      <c r="S2068" s="11"/>
      <c r="T2068" s="11"/>
      <c r="U2068" s="11"/>
      <c r="V2068" s="11"/>
      <c r="W2068" s="11"/>
      <c r="X2068" s="11"/>
      <c r="Y2068" s="11"/>
      <c r="Z2068" s="11"/>
      <c r="AA2068" s="11"/>
      <c r="AB2068" s="11"/>
      <c r="AC2068" s="11"/>
      <c r="AD2068" s="11"/>
      <c r="AE2068" s="11"/>
      <c r="AF2068" s="11"/>
      <c r="AG2068" s="11"/>
      <c r="AH2068" s="11"/>
    </row>
    <row r="2069" spans="1:34" x14ac:dyDescent="0.25">
      <c r="A2069" s="11"/>
      <c r="B2069" s="11"/>
      <c r="C2069" s="11"/>
      <c r="D2069" s="11"/>
      <c r="E2069" s="11"/>
      <c r="H2069" s="11"/>
      <c r="I2069" s="202"/>
      <c r="J2069" s="11"/>
      <c r="K2069" s="11"/>
      <c r="L2069" s="11"/>
      <c r="M2069" s="11"/>
      <c r="N2069" s="11"/>
      <c r="O2069" s="11"/>
      <c r="P2069" s="11"/>
      <c r="Q2069" s="11"/>
      <c r="R2069" s="11"/>
      <c r="S2069" s="11"/>
      <c r="T2069" s="11"/>
      <c r="U2069" s="11"/>
      <c r="V2069" s="11"/>
      <c r="W2069" s="11"/>
      <c r="X2069" s="11"/>
      <c r="Y2069" s="11"/>
      <c r="Z2069" s="11"/>
      <c r="AA2069" s="11"/>
      <c r="AB2069" s="11"/>
      <c r="AC2069" s="11"/>
      <c r="AD2069" s="11"/>
      <c r="AE2069" s="11"/>
      <c r="AF2069" s="11"/>
      <c r="AG2069" s="11"/>
      <c r="AH2069" s="11"/>
    </row>
    <row r="2070" spans="1:34" x14ac:dyDescent="0.25">
      <c r="A2070" s="11"/>
      <c r="B2070" s="11"/>
      <c r="C2070" s="11"/>
      <c r="D2070" s="11"/>
      <c r="E2070" s="11"/>
      <c r="H2070" s="11"/>
      <c r="I2070" s="202"/>
      <c r="J2070" s="11"/>
      <c r="K2070" s="11"/>
      <c r="L2070" s="11"/>
      <c r="M2070" s="11"/>
      <c r="N2070" s="11"/>
      <c r="O2070" s="11"/>
      <c r="P2070" s="11"/>
      <c r="Q2070" s="11"/>
      <c r="R2070" s="11"/>
      <c r="S2070" s="11"/>
      <c r="T2070" s="11"/>
      <c r="U2070" s="11"/>
      <c r="V2070" s="11"/>
      <c r="W2070" s="11"/>
      <c r="X2070" s="11"/>
      <c r="Y2070" s="11"/>
      <c r="Z2070" s="11"/>
      <c r="AA2070" s="11"/>
      <c r="AB2070" s="11"/>
      <c r="AC2070" s="11"/>
      <c r="AD2070" s="11"/>
      <c r="AE2070" s="11"/>
      <c r="AF2070" s="11"/>
      <c r="AG2070" s="11"/>
      <c r="AH2070" s="11"/>
    </row>
    <row r="2071" spans="1:34" x14ac:dyDescent="0.25">
      <c r="A2071" s="11"/>
      <c r="B2071" s="11"/>
      <c r="C2071" s="11"/>
      <c r="D2071" s="11"/>
      <c r="E2071" s="11"/>
      <c r="H2071" s="11"/>
      <c r="I2071" s="202"/>
      <c r="J2071" s="11"/>
      <c r="K2071" s="11"/>
      <c r="L2071" s="11"/>
      <c r="M2071" s="11"/>
      <c r="N2071" s="11"/>
      <c r="O2071" s="11"/>
      <c r="P2071" s="11"/>
      <c r="Q2071" s="11"/>
      <c r="R2071" s="11"/>
      <c r="S2071" s="11"/>
      <c r="T2071" s="11"/>
      <c r="U2071" s="11"/>
      <c r="V2071" s="11"/>
      <c r="W2071" s="11"/>
      <c r="X2071" s="11"/>
      <c r="Y2071" s="11"/>
      <c r="Z2071" s="11"/>
      <c r="AA2071" s="11"/>
      <c r="AB2071" s="11"/>
      <c r="AC2071" s="11"/>
      <c r="AD2071" s="11"/>
      <c r="AE2071" s="11"/>
      <c r="AF2071" s="11"/>
      <c r="AG2071" s="11"/>
      <c r="AH2071" s="11"/>
    </row>
    <row r="2072" spans="1:34" x14ac:dyDescent="0.25">
      <c r="A2072" s="11"/>
      <c r="B2072" s="11"/>
      <c r="C2072" s="11"/>
      <c r="D2072" s="11"/>
      <c r="E2072" s="11"/>
      <c r="H2072" s="11"/>
      <c r="I2072" s="202"/>
      <c r="J2072" s="11"/>
      <c r="K2072" s="11"/>
      <c r="L2072" s="11"/>
      <c r="M2072" s="11"/>
      <c r="N2072" s="11"/>
      <c r="O2072" s="11"/>
      <c r="P2072" s="11"/>
      <c r="Q2072" s="11"/>
      <c r="R2072" s="11"/>
      <c r="S2072" s="11"/>
      <c r="T2072" s="11"/>
      <c r="U2072" s="11"/>
      <c r="V2072" s="11"/>
      <c r="W2072" s="11"/>
      <c r="X2072" s="11"/>
      <c r="Y2072" s="11"/>
      <c r="Z2072" s="11"/>
      <c r="AA2072" s="11"/>
      <c r="AB2072" s="11"/>
      <c r="AC2072" s="11"/>
      <c r="AD2072" s="11"/>
      <c r="AE2072" s="11"/>
      <c r="AF2072" s="11"/>
      <c r="AG2072" s="11"/>
      <c r="AH2072" s="11"/>
    </row>
    <row r="2073" spans="1:34" x14ac:dyDescent="0.25">
      <c r="A2073" s="11"/>
      <c r="B2073" s="11"/>
      <c r="C2073" s="11"/>
      <c r="D2073" s="11"/>
      <c r="E2073" s="11"/>
      <c r="H2073" s="11"/>
      <c r="I2073" s="202"/>
      <c r="J2073" s="11"/>
      <c r="K2073" s="11"/>
      <c r="L2073" s="11"/>
      <c r="M2073" s="11"/>
      <c r="N2073" s="11"/>
      <c r="O2073" s="11"/>
      <c r="P2073" s="11"/>
      <c r="Q2073" s="11"/>
      <c r="R2073" s="11"/>
      <c r="S2073" s="11"/>
      <c r="T2073" s="11"/>
      <c r="U2073" s="11"/>
      <c r="V2073" s="11"/>
      <c r="W2073" s="11"/>
      <c r="X2073" s="11"/>
      <c r="Y2073" s="11"/>
      <c r="Z2073" s="11"/>
      <c r="AA2073" s="11"/>
      <c r="AB2073" s="11"/>
      <c r="AC2073" s="11"/>
      <c r="AD2073" s="11"/>
      <c r="AE2073" s="11"/>
      <c r="AF2073" s="11"/>
      <c r="AG2073" s="11"/>
      <c r="AH2073" s="11"/>
    </row>
    <row r="2074" spans="1:34" x14ac:dyDescent="0.25">
      <c r="A2074" s="11"/>
      <c r="B2074" s="11"/>
      <c r="C2074" s="11"/>
      <c r="D2074" s="11"/>
      <c r="E2074" s="11"/>
      <c r="H2074" s="11"/>
      <c r="I2074" s="202"/>
      <c r="J2074" s="11"/>
      <c r="K2074" s="11"/>
      <c r="L2074" s="11"/>
      <c r="M2074" s="11"/>
      <c r="N2074" s="11"/>
      <c r="O2074" s="11"/>
      <c r="P2074" s="11"/>
      <c r="Q2074" s="11"/>
      <c r="R2074" s="11"/>
      <c r="S2074" s="11"/>
      <c r="T2074" s="11"/>
      <c r="U2074" s="11"/>
      <c r="V2074" s="11"/>
      <c r="W2074" s="11"/>
      <c r="X2074" s="11"/>
      <c r="Y2074" s="11"/>
      <c r="Z2074" s="11"/>
      <c r="AA2074" s="11"/>
      <c r="AB2074" s="11"/>
      <c r="AC2074" s="11"/>
      <c r="AD2074" s="11"/>
      <c r="AE2074" s="11"/>
      <c r="AF2074" s="11"/>
      <c r="AG2074" s="11"/>
      <c r="AH2074" s="11"/>
    </row>
    <row r="2075" spans="1:34" x14ac:dyDescent="0.25">
      <c r="A2075" s="11"/>
      <c r="B2075" s="11"/>
      <c r="C2075" s="11"/>
      <c r="D2075" s="11"/>
      <c r="E2075" s="11"/>
      <c r="H2075" s="11"/>
      <c r="I2075" s="202"/>
      <c r="J2075" s="11"/>
      <c r="K2075" s="11"/>
      <c r="L2075" s="11"/>
      <c r="M2075" s="11"/>
      <c r="N2075" s="11"/>
      <c r="O2075" s="11"/>
      <c r="P2075" s="11"/>
      <c r="Q2075" s="11"/>
      <c r="R2075" s="11"/>
      <c r="S2075" s="11"/>
      <c r="T2075" s="11"/>
      <c r="U2075" s="11"/>
      <c r="V2075" s="11"/>
      <c r="W2075" s="11"/>
      <c r="X2075" s="11"/>
      <c r="Y2075" s="11"/>
      <c r="Z2075" s="11"/>
      <c r="AA2075" s="11"/>
      <c r="AB2075" s="11"/>
      <c r="AC2075" s="11"/>
      <c r="AD2075" s="11"/>
      <c r="AE2075" s="11"/>
      <c r="AF2075" s="11"/>
      <c r="AG2075" s="11"/>
      <c r="AH2075" s="11"/>
    </row>
    <row r="2076" spans="1:34" x14ac:dyDescent="0.25">
      <c r="A2076" s="11"/>
      <c r="B2076" s="11"/>
      <c r="C2076" s="11"/>
      <c r="D2076" s="11"/>
      <c r="E2076" s="11"/>
      <c r="H2076" s="11"/>
      <c r="I2076" s="202"/>
      <c r="J2076" s="11"/>
      <c r="K2076" s="11"/>
      <c r="L2076" s="11"/>
      <c r="M2076" s="11"/>
      <c r="N2076" s="11"/>
      <c r="O2076" s="11"/>
      <c r="P2076" s="11"/>
      <c r="Q2076" s="11"/>
      <c r="R2076" s="11"/>
      <c r="S2076" s="11"/>
      <c r="T2076" s="11"/>
      <c r="U2076" s="11"/>
      <c r="V2076" s="11"/>
      <c r="W2076" s="11"/>
      <c r="X2076" s="11"/>
      <c r="Y2076" s="11"/>
      <c r="Z2076" s="11"/>
      <c r="AA2076" s="11"/>
      <c r="AB2076" s="11"/>
      <c r="AC2076" s="11"/>
      <c r="AD2076" s="11"/>
      <c r="AE2076" s="11"/>
      <c r="AF2076" s="11"/>
      <c r="AG2076" s="11"/>
      <c r="AH2076" s="11"/>
    </row>
    <row r="2077" spans="1:34" x14ac:dyDescent="0.25">
      <c r="A2077" s="11"/>
      <c r="B2077" s="11"/>
      <c r="C2077" s="11"/>
      <c r="D2077" s="11"/>
      <c r="E2077" s="11"/>
      <c r="H2077" s="11"/>
      <c r="I2077" s="202"/>
      <c r="J2077" s="11"/>
      <c r="K2077" s="11"/>
      <c r="L2077" s="11"/>
      <c r="M2077" s="11"/>
      <c r="N2077" s="11"/>
      <c r="O2077" s="11"/>
      <c r="P2077" s="11"/>
      <c r="Q2077" s="11"/>
      <c r="R2077" s="11"/>
      <c r="S2077" s="11"/>
      <c r="T2077" s="11"/>
      <c r="U2077" s="11"/>
      <c r="V2077" s="11"/>
      <c r="W2077" s="11"/>
      <c r="X2077" s="11"/>
      <c r="Y2077" s="11"/>
      <c r="Z2077" s="11"/>
      <c r="AA2077" s="11"/>
      <c r="AB2077" s="11"/>
      <c r="AC2077" s="11"/>
      <c r="AD2077" s="11"/>
      <c r="AE2077" s="11"/>
      <c r="AF2077" s="11"/>
      <c r="AG2077" s="11"/>
      <c r="AH2077" s="11"/>
    </row>
    <row r="2078" spans="1:34" x14ac:dyDescent="0.25">
      <c r="A2078" s="11"/>
      <c r="B2078" s="11"/>
      <c r="C2078" s="11"/>
      <c r="D2078" s="11"/>
      <c r="E2078" s="11"/>
      <c r="H2078" s="11"/>
      <c r="I2078" s="202"/>
      <c r="J2078" s="11"/>
      <c r="K2078" s="11"/>
      <c r="L2078" s="11"/>
      <c r="M2078" s="11"/>
      <c r="N2078" s="11"/>
      <c r="O2078" s="11"/>
      <c r="P2078" s="11"/>
      <c r="Q2078" s="11"/>
      <c r="R2078" s="11"/>
      <c r="S2078" s="11"/>
      <c r="T2078" s="11"/>
      <c r="U2078" s="11"/>
      <c r="V2078" s="11"/>
      <c r="W2078" s="11"/>
      <c r="X2078" s="11"/>
      <c r="Y2078" s="11"/>
      <c r="Z2078" s="11"/>
      <c r="AA2078" s="11"/>
      <c r="AB2078" s="11"/>
      <c r="AC2078" s="11"/>
      <c r="AD2078" s="11"/>
      <c r="AE2078" s="11"/>
      <c r="AF2078" s="11"/>
      <c r="AG2078" s="11"/>
      <c r="AH2078" s="11"/>
    </row>
    <row r="2079" spans="1:34" x14ac:dyDescent="0.25">
      <c r="A2079" s="11"/>
      <c r="B2079" s="11"/>
      <c r="C2079" s="11"/>
      <c r="D2079" s="11"/>
      <c r="E2079" s="11"/>
      <c r="H2079" s="11"/>
      <c r="I2079" s="202"/>
      <c r="J2079" s="11"/>
      <c r="K2079" s="11"/>
      <c r="L2079" s="11"/>
      <c r="M2079" s="11"/>
      <c r="N2079" s="11"/>
      <c r="O2079" s="11"/>
      <c r="P2079" s="11"/>
      <c r="Q2079" s="11"/>
      <c r="R2079" s="11"/>
      <c r="S2079" s="11"/>
      <c r="T2079" s="11"/>
      <c r="U2079" s="11"/>
      <c r="V2079" s="11"/>
      <c r="W2079" s="11"/>
      <c r="X2079" s="11"/>
      <c r="Y2079" s="11"/>
      <c r="Z2079" s="11"/>
      <c r="AA2079" s="11"/>
      <c r="AB2079" s="11"/>
      <c r="AC2079" s="11"/>
      <c r="AD2079" s="11"/>
      <c r="AE2079" s="11"/>
      <c r="AF2079" s="11"/>
      <c r="AG2079" s="11"/>
      <c r="AH2079" s="11"/>
    </row>
    <row r="2080" spans="1:34" x14ac:dyDescent="0.25">
      <c r="A2080" s="11"/>
      <c r="B2080" s="11"/>
      <c r="C2080" s="11"/>
      <c r="D2080" s="11"/>
      <c r="E2080" s="11"/>
      <c r="H2080" s="11"/>
      <c r="I2080" s="202"/>
      <c r="J2080" s="11"/>
      <c r="K2080" s="11"/>
      <c r="L2080" s="11"/>
      <c r="M2080" s="11"/>
      <c r="N2080" s="11"/>
      <c r="O2080" s="11"/>
      <c r="P2080" s="11"/>
      <c r="Q2080" s="11"/>
      <c r="R2080" s="11"/>
      <c r="S2080" s="11"/>
      <c r="T2080" s="11"/>
      <c r="U2080" s="11"/>
      <c r="V2080" s="11"/>
      <c r="W2080" s="11"/>
      <c r="X2080" s="11"/>
      <c r="Y2080" s="11"/>
      <c r="Z2080" s="11"/>
      <c r="AA2080" s="11"/>
      <c r="AB2080" s="11"/>
      <c r="AC2080" s="11"/>
      <c r="AD2080" s="11"/>
      <c r="AE2080" s="11"/>
      <c r="AF2080" s="11"/>
      <c r="AG2080" s="11"/>
      <c r="AH2080" s="11"/>
    </row>
    <row r="2081" spans="1:34" x14ac:dyDescent="0.25">
      <c r="A2081" s="11"/>
      <c r="B2081" s="11"/>
      <c r="C2081" s="11"/>
      <c r="D2081" s="11"/>
      <c r="E2081" s="11"/>
      <c r="H2081" s="11"/>
      <c r="I2081" s="202"/>
      <c r="J2081" s="11"/>
      <c r="K2081" s="11"/>
      <c r="L2081" s="11"/>
      <c r="M2081" s="11"/>
      <c r="N2081" s="11"/>
      <c r="O2081" s="11"/>
      <c r="P2081" s="11"/>
      <c r="Q2081" s="11"/>
      <c r="R2081" s="11"/>
      <c r="S2081" s="11"/>
      <c r="T2081" s="11"/>
      <c r="U2081" s="11"/>
      <c r="V2081" s="11"/>
      <c r="W2081" s="11"/>
      <c r="X2081" s="11"/>
      <c r="Y2081" s="11"/>
      <c r="Z2081" s="11"/>
      <c r="AA2081" s="11"/>
      <c r="AB2081" s="11"/>
      <c r="AC2081" s="11"/>
      <c r="AD2081" s="11"/>
      <c r="AE2081" s="11"/>
      <c r="AF2081" s="11"/>
      <c r="AG2081" s="11"/>
      <c r="AH2081" s="11"/>
    </row>
    <row r="2082" spans="1:34" x14ac:dyDescent="0.25">
      <c r="A2082" s="11"/>
      <c r="B2082" s="11"/>
      <c r="C2082" s="11"/>
      <c r="D2082" s="11"/>
      <c r="E2082" s="11"/>
      <c r="H2082" s="11"/>
      <c r="I2082" s="202"/>
      <c r="J2082" s="11"/>
      <c r="K2082" s="11"/>
      <c r="L2082" s="11"/>
      <c r="M2082" s="11"/>
      <c r="N2082" s="11"/>
      <c r="O2082" s="11"/>
      <c r="P2082" s="11"/>
      <c r="Q2082" s="11"/>
      <c r="R2082" s="11"/>
      <c r="S2082" s="11"/>
      <c r="T2082" s="11"/>
      <c r="U2082" s="11"/>
      <c r="V2082" s="11"/>
      <c r="W2082" s="11"/>
      <c r="X2082" s="11"/>
      <c r="Y2082" s="11"/>
      <c r="Z2082" s="11"/>
      <c r="AA2082" s="11"/>
      <c r="AB2082" s="11"/>
      <c r="AC2082" s="11"/>
      <c r="AD2082" s="11"/>
      <c r="AE2082" s="11"/>
      <c r="AF2082" s="11"/>
      <c r="AG2082" s="11"/>
      <c r="AH2082" s="11"/>
    </row>
    <row r="2083" spans="1:34" x14ac:dyDescent="0.25">
      <c r="A2083" s="11"/>
      <c r="B2083" s="11"/>
      <c r="C2083" s="11"/>
      <c r="D2083" s="11"/>
      <c r="E2083" s="11"/>
      <c r="H2083" s="11"/>
      <c r="I2083" s="202"/>
      <c r="J2083" s="11"/>
      <c r="K2083" s="11"/>
      <c r="L2083" s="11"/>
      <c r="M2083" s="11"/>
      <c r="N2083" s="11"/>
      <c r="O2083" s="11"/>
      <c r="P2083" s="11"/>
      <c r="Q2083" s="11"/>
      <c r="R2083" s="11"/>
      <c r="S2083" s="11"/>
      <c r="T2083" s="11"/>
      <c r="U2083" s="11"/>
      <c r="V2083" s="11"/>
      <c r="W2083" s="11"/>
      <c r="X2083" s="11"/>
      <c r="Y2083" s="11"/>
      <c r="Z2083" s="11"/>
      <c r="AA2083" s="11"/>
      <c r="AB2083" s="11"/>
      <c r="AC2083" s="11"/>
      <c r="AD2083" s="11"/>
      <c r="AE2083" s="11"/>
      <c r="AF2083" s="11"/>
      <c r="AG2083" s="11"/>
      <c r="AH2083" s="11"/>
    </row>
    <row r="2084" spans="1:34" x14ac:dyDescent="0.25">
      <c r="A2084" s="11"/>
      <c r="B2084" s="11"/>
      <c r="C2084" s="11"/>
      <c r="D2084" s="11"/>
      <c r="E2084" s="11"/>
      <c r="H2084" s="11"/>
      <c r="I2084" s="202"/>
      <c r="J2084" s="11"/>
      <c r="K2084" s="11"/>
      <c r="L2084" s="11"/>
      <c r="M2084" s="11"/>
      <c r="N2084" s="11"/>
      <c r="O2084" s="11"/>
      <c r="P2084" s="11"/>
      <c r="Q2084" s="11"/>
      <c r="R2084" s="11"/>
      <c r="S2084" s="11"/>
      <c r="T2084" s="11"/>
      <c r="U2084" s="11"/>
      <c r="V2084" s="11"/>
      <c r="W2084" s="11"/>
      <c r="X2084" s="11"/>
      <c r="Y2084" s="11"/>
      <c r="Z2084" s="11"/>
      <c r="AA2084" s="11"/>
      <c r="AB2084" s="11"/>
      <c r="AC2084" s="11"/>
      <c r="AD2084" s="11"/>
      <c r="AE2084" s="11"/>
      <c r="AF2084" s="11"/>
      <c r="AG2084" s="11"/>
      <c r="AH2084" s="11"/>
    </row>
    <row r="2085" spans="1:34" x14ac:dyDescent="0.25">
      <c r="A2085" s="11"/>
      <c r="B2085" s="11"/>
      <c r="C2085" s="11"/>
      <c r="D2085" s="11"/>
      <c r="E2085" s="11"/>
      <c r="H2085" s="11"/>
      <c r="I2085" s="202"/>
      <c r="J2085" s="11"/>
      <c r="K2085" s="11"/>
      <c r="L2085" s="11"/>
      <c r="M2085" s="11"/>
      <c r="N2085" s="11"/>
      <c r="O2085" s="11"/>
      <c r="P2085" s="11"/>
      <c r="Q2085" s="11"/>
      <c r="R2085" s="11"/>
      <c r="S2085" s="11"/>
      <c r="T2085" s="11"/>
      <c r="U2085" s="11"/>
      <c r="V2085" s="11"/>
      <c r="W2085" s="11"/>
      <c r="X2085" s="11"/>
      <c r="Y2085" s="11"/>
      <c r="Z2085" s="11"/>
      <c r="AA2085" s="11"/>
      <c r="AB2085" s="11"/>
      <c r="AC2085" s="11"/>
      <c r="AD2085" s="11"/>
      <c r="AE2085" s="11"/>
      <c r="AF2085" s="11"/>
      <c r="AG2085" s="11"/>
      <c r="AH2085" s="11"/>
    </row>
    <row r="2086" spans="1:34" x14ac:dyDescent="0.25">
      <c r="A2086" s="11"/>
      <c r="B2086" s="11"/>
      <c r="C2086" s="11"/>
      <c r="D2086" s="11"/>
      <c r="E2086" s="11"/>
      <c r="H2086" s="11"/>
      <c r="I2086" s="202"/>
      <c r="J2086" s="11"/>
      <c r="K2086" s="11"/>
      <c r="L2086" s="11"/>
      <c r="M2086" s="11"/>
      <c r="N2086" s="11"/>
      <c r="O2086" s="11"/>
      <c r="P2086" s="11"/>
      <c r="Q2086" s="11"/>
      <c r="R2086" s="11"/>
      <c r="S2086" s="11"/>
      <c r="T2086" s="11"/>
      <c r="U2086" s="11"/>
      <c r="V2086" s="11"/>
      <c r="W2086" s="11"/>
      <c r="X2086" s="11"/>
      <c r="Y2086" s="11"/>
      <c r="Z2086" s="11"/>
      <c r="AA2086" s="11"/>
      <c r="AB2086" s="11"/>
      <c r="AC2086" s="11"/>
      <c r="AD2086" s="11"/>
      <c r="AE2086" s="11"/>
      <c r="AF2086" s="11"/>
      <c r="AG2086" s="11"/>
      <c r="AH2086" s="11"/>
    </row>
    <row r="2087" spans="1:34" x14ac:dyDescent="0.25">
      <c r="A2087" s="11"/>
      <c r="B2087" s="11"/>
      <c r="C2087" s="11"/>
      <c r="D2087" s="11"/>
      <c r="E2087" s="11"/>
      <c r="H2087" s="11"/>
      <c r="I2087" s="202"/>
      <c r="J2087" s="11"/>
      <c r="K2087" s="11"/>
      <c r="L2087" s="11"/>
      <c r="M2087" s="11"/>
      <c r="N2087" s="11"/>
      <c r="O2087" s="11"/>
      <c r="P2087" s="11"/>
      <c r="Q2087" s="11"/>
      <c r="R2087" s="11"/>
      <c r="S2087" s="11"/>
      <c r="T2087" s="11"/>
      <c r="U2087" s="11"/>
      <c r="V2087" s="11"/>
      <c r="W2087" s="11"/>
      <c r="X2087" s="11"/>
      <c r="Y2087" s="11"/>
      <c r="Z2087" s="11"/>
      <c r="AA2087" s="11"/>
      <c r="AB2087" s="11"/>
      <c r="AC2087" s="11"/>
      <c r="AD2087" s="11"/>
      <c r="AE2087" s="11"/>
      <c r="AF2087" s="11"/>
      <c r="AG2087" s="11"/>
      <c r="AH2087" s="11"/>
    </row>
    <row r="2088" spans="1:34" x14ac:dyDescent="0.25">
      <c r="A2088" s="11"/>
      <c r="B2088" s="11"/>
      <c r="C2088" s="11"/>
      <c r="D2088" s="11"/>
      <c r="E2088" s="11"/>
      <c r="H2088" s="11"/>
      <c r="I2088" s="202"/>
      <c r="J2088" s="11"/>
      <c r="K2088" s="11"/>
      <c r="L2088" s="11"/>
      <c r="M2088" s="11"/>
      <c r="N2088" s="11"/>
      <c r="O2088" s="11"/>
      <c r="P2088" s="11"/>
      <c r="Q2088" s="11"/>
      <c r="R2088" s="11"/>
      <c r="S2088" s="11"/>
      <c r="T2088" s="11"/>
      <c r="U2088" s="11"/>
      <c r="V2088" s="11"/>
      <c r="W2088" s="11"/>
      <c r="X2088" s="11"/>
      <c r="Y2088" s="11"/>
      <c r="Z2088" s="11"/>
      <c r="AA2088" s="11"/>
      <c r="AB2088" s="11"/>
      <c r="AC2088" s="11"/>
      <c r="AD2088" s="11"/>
      <c r="AE2088" s="11"/>
      <c r="AF2088" s="11"/>
      <c r="AG2088" s="11"/>
      <c r="AH2088" s="11"/>
    </row>
    <row r="2089" spans="1:34" x14ac:dyDescent="0.25">
      <c r="A2089" s="11"/>
      <c r="B2089" s="11"/>
      <c r="C2089" s="11"/>
      <c r="D2089" s="11"/>
      <c r="E2089" s="11"/>
      <c r="H2089" s="11"/>
      <c r="I2089" s="202"/>
      <c r="J2089" s="11"/>
      <c r="K2089" s="11"/>
      <c r="L2089" s="11"/>
      <c r="M2089" s="11"/>
      <c r="N2089" s="11"/>
      <c r="O2089" s="11"/>
      <c r="P2089" s="11"/>
      <c r="Q2089" s="11"/>
      <c r="R2089" s="11"/>
      <c r="S2089" s="11"/>
      <c r="T2089" s="11"/>
      <c r="U2089" s="11"/>
      <c r="V2089" s="11"/>
      <c r="W2089" s="11"/>
      <c r="X2089" s="11"/>
      <c r="Y2089" s="11"/>
      <c r="Z2089" s="11"/>
      <c r="AA2089" s="11"/>
      <c r="AB2089" s="11"/>
      <c r="AC2089" s="11"/>
      <c r="AD2089" s="11"/>
      <c r="AE2089" s="11"/>
      <c r="AF2089" s="11"/>
      <c r="AG2089" s="11"/>
      <c r="AH2089" s="11"/>
    </row>
    <row r="2090" spans="1:34" x14ac:dyDescent="0.25">
      <c r="A2090" s="11"/>
      <c r="B2090" s="11"/>
      <c r="C2090" s="11"/>
      <c r="D2090" s="11"/>
      <c r="E2090" s="11"/>
      <c r="H2090" s="11"/>
      <c r="I2090" s="202"/>
      <c r="J2090" s="11"/>
      <c r="K2090" s="11"/>
      <c r="L2090" s="11"/>
      <c r="M2090" s="11"/>
      <c r="N2090" s="11"/>
      <c r="O2090" s="11"/>
      <c r="P2090" s="11"/>
      <c r="Q2090" s="11"/>
      <c r="R2090" s="11"/>
      <c r="S2090" s="11"/>
      <c r="T2090" s="11"/>
      <c r="U2090" s="11"/>
      <c r="V2090" s="11"/>
      <c r="W2090" s="11"/>
      <c r="X2090" s="11"/>
      <c r="Y2090" s="11"/>
      <c r="Z2090" s="11"/>
      <c r="AA2090" s="11"/>
      <c r="AB2090" s="11"/>
      <c r="AC2090" s="11"/>
      <c r="AD2090" s="11"/>
      <c r="AE2090" s="11"/>
      <c r="AF2090" s="11"/>
      <c r="AG2090" s="11"/>
      <c r="AH2090" s="11"/>
    </row>
    <row r="2091" spans="1:34" x14ac:dyDescent="0.25">
      <c r="A2091" s="11"/>
      <c r="B2091" s="11"/>
      <c r="C2091" s="11"/>
      <c r="D2091" s="11"/>
      <c r="E2091" s="11"/>
      <c r="H2091" s="11"/>
      <c r="I2091" s="202"/>
      <c r="J2091" s="11"/>
      <c r="K2091" s="11"/>
      <c r="L2091" s="11"/>
      <c r="M2091" s="11"/>
      <c r="N2091" s="11"/>
      <c r="O2091" s="11"/>
      <c r="P2091" s="11"/>
      <c r="Q2091" s="11"/>
      <c r="R2091" s="11"/>
      <c r="S2091" s="11"/>
      <c r="T2091" s="11"/>
      <c r="U2091" s="11"/>
      <c r="V2091" s="11"/>
      <c r="W2091" s="11"/>
      <c r="X2091" s="11"/>
      <c r="Y2091" s="11"/>
      <c r="Z2091" s="11"/>
      <c r="AA2091" s="11"/>
      <c r="AB2091" s="11"/>
      <c r="AC2091" s="11"/>
      <c r="AD2091" s="11"/>
      <c r="AE2091" s="11"/>
      <c r="AF2091" s="11"/>
      <c r="AG2091" s="11"/>
      <c r="AH2091" s="11"/>
    </row>
    <row r="2092" spans="1:34" x14ac:dyDescent="0.25">
      <c r="A2092" s="11"/>
      <c r="B2092" s="11"/>
      <c r="C2092" s="11"/>
      <c r="D2092" s="11"/>
      <c r="E2092" s="11"/>
      <c r="H2092" s="11"/>
      <c r="I2092" s="202"/>
      <c r="J2092" s="11"/>
      <c r="K2092" s="11"/>
      <c r="L2092" s="11"/>
      <c r="M2092" s="11"/>
      <c r="N2092" s="11"/>
      <c r="O2092" s="11"/>
      <c r="P2092" s="11"/>
      <c r="Q2092" s="11"/>
      <c r="R2092" s="11"/>
      <c r="S2092" s="11"/>
      <c r="T2092" s="11"/>
      <c r="U2092" s="11"/>
      <c r="V2092" s="11"/>
      <c r="W2092" s="11"/>
      <c r="X2092" s="11"/>
      <c r="Y2092" s="11"/>
      <c r="Z2092" s="11"/>
      <c r="AA2092" s="11"/>
      <c r="AB2092" s="11"/>
      <c r="AC2092" s="11"/>
      <c r="AD2092" s="11"/>
      <c r="AE2092" s="11"/>
      <c r="AF2092" s="11"/>
      <c r="AG2092" s="11"/>
      <c r="AH2092" s="11"/>
    </row>
    <row r="2093" spans="1:34" x14ac:dyDescent="0.25">
      <c r="A2093" s="11"/>
      <c r="B2093" s="11"/>
      <c r="C2093" s="11"/>
      <c r="D2093" s="11"/>
      <c r="E2093" s="11"/>
      <c r="H2093" s="11"/>
      <c r="I2093" s="202"/>
      <c r="J2093" s="11"/>
      <c r="K2093" s="11"/>
      <c r="L2093" s="11"/>
      <c r="M2093" s="11"/>
      <c r="N2093" s="11"/>
      <c r="O2093" s="11"/>
      <c r="P2093" s="11"/>
      <c r="Q2093" s="11"/>
      <c r="R2093" s="11"/>
      <c r="S2093" s="11"/>
      <c r="T2093" s="11"/>
      <c r="U2093" s="11"/>
      <c r="V2093" s="11"/>
      <c r="W2093" s="11"/>
      <c r="X2093" s="11"/>
      <c r="Y2093" s="11"/>
      <c r="Z2093" s="11"/>
      <c r="AA2093" s="11"/>
      <c r="AB2093" s="11"/>
      <c r="AC2093" s="11"/>
      <c r="AD2093" s="11"/>
      <c r="AE2093" s="11"/>
      <c r="AF2093" s="11"/>
      <c r="AG2093" s="11"/>
      <c r="AH2093" s="11"/>
    </row>
    <row r="2094" spans="1:34" x14ac:dyDescent="0.25">
      <c r="A2094" s="11"/>
      <c r="B2094" s="11"/>
      <c r="C2094" s="11"/>
      <c r="D2094" s="11"/>
      <c r="E2094" s="11"/>
      <c r="H2094" s="11"/>
      <c r="I2094" s="202"/>
      <c r="J2094" s="11"/>
      <c r="K2094" s="11"/>
      <c r="L2094" s="11"/>
      <c r="M2094" s="11"/>
      <c r="N2094" s="11"/>
      <c r="O2094" s="11"/>
      <c r="P2094" s="11"/>
      <c r="Q2094" s="11"/>
      <c r="R2094" s="11"/>
      <c r="S2094" s="11"/>
      <c r="T2094" s="11"/>
      <c r="U2094" s="11"/>
      <c r="V2094" s="11"/>
      <c r="W2094" s="11"/>
      <c r="X2094" s="11"/>
      <c r="Y2094" s="11"/>
      <c r="Z2094" s="11"/>
      <c r="AA2094" s="11"/>
      <c r="AB2094" s="11"/>
      <c r="AC2094" s="11"/>
      <c r="AD2094" s="11"/>
      <c r="AE2094" s="11"/>
      <c r="AF2094" s="11"/>
      <c r="AG2094" s="11"/>
      <c r="AH2094" s="11"/>
    </row>
    <row r="2095" spans="1:34" x14ac:dyDescent="0.25">
      <c r="A2095" s="11"/>
      <c r="B2095" s="11"/>
      <c r="C2095" s="11"/>
      <c r="D2095" s="11"/>
      <c r="E2095" s="11"/>
      <c r="H2095" s="11"/>
      <c r="I2095" s="202"/>
      <c r="J2095" s="11"/>
      <c r="K2095" s="11"/>
      <c r="L2095" s="11"/>
      <c r="M2095" s="11"/>
      <c r="N2095" s="11"/>
      <c r="O2095" s="11"/>
      <c r="P2095" s="11"/>
      <c r="Q2095" s="11"/>
      <c r="R2095" s="11"/>
      <c r="S2095" s="11"/>
      <c r="T2095" s="11"/>
      <c r="U2095" s="11"/>
      <c r="V2095" s="11"/>
      <c r="W2095" s="11"/>
      <c r="X2095" s="11"/>
      <c r="Y2095" s="11"/>
      <c r="Z2095" s="11"/>
      <c r="AA2095" s="11"/>
      <c r="AB2095" s="11"/>
      <c r="AC2095" s="11"/>
      <c r="AD2095" s="11"/>
      <c r="AE2095" s="11"/>
      <c r="AF2095" s="11"/>
      <c r="AG2095" s="11"/>
      <c r="AH2095" s="11"/>
    </row>
    <row r="2096" spans="1:34" x14ac:dyDescent="0.25">
      <c r="A2096" s="11"/>
      <c r="B2096" s="11"/>
      <c r="C2096" s="11"/>
      <c r="D2096" s="11"/>
      <c r="E2096" s="11"/>
      <c r="H2096" s="11"/>
      <c r="I2096" s="202"/>
      <c r="J2096" s="11"/>
      <c r="K2096" s="11"/>
      <c r="L2096" s="11"/>
      <c r="M2096" s="11"/>
      <c r="N2096" s="11"/>
      <c r="O2096" s="11"/>
      <c r="P2096" s="11"/>
      <c r="Q2096" s="11"/>
      <c r="R2096" s="11"/>
      <c r="S2096" s="11"/>
      <c r="T2096" s="11"/>
      <c r="U2096" s="11"/>
      <c r="V2096" s="11"/>
      <c r="W2096" s="11"/>
      <c r="X2096" s="11"/>
      <c r="Y2096" s="11"/>
      <c r="Z2096" s="11"/>
      <c r="AA2096" s="11"/>
      <c r="AB2096" s="11"/>
      <c r="AC2096" s="11"/>
      <c r="AD2096" s="11"/>
      <c r="AE2096" s="11"/>
      <c r="AF2096" s="11"/>
      <c r="AG2096" s="11"/>
      <c r="AH2096" s="11"/>
    </row>
    <row r="2097" spans="1:34" x14ac:dyDescent="0.25">
      <c r="A2097" s="11"/>
      <c r="B2097" s="11"/>
      <c r="C2097" s="11"/>
      <c r="D2097" s="11"/>
      <c r="E2097" s="11"/>
      <c r="H2097" s="11"/>
      <c r="I2097" s="202"/>
      <c r="J2097" s="11"/>
      <c r="K2097" s="11"/>
      <c r="L2097" s="11"/>
      <c r="M2097" s="11"/>
      <c r="N2097" s="11"/>
      <c r="O2097" s="11"/>
      <c r="P2097" s="11"/>
      <c r="Q2097" s="11"/>
      <c r="R2097" s="11"/>
      <c r="S2097" s="11"/>
      <c r="T2097" s="11"/>
      <c r="U2097" s="11"/>
      <c r="V2097" s="11"/>
      <c r="W2097" s="11"/>
      <c r="X2097" s="11"/>
      <c r="Y2097" s="11"/>
      <c r="Z2097" s="11"/>
      <c r="AA2097" s="11"/>
      <c r="AB2097" s="11"/>
      <c r="AC2097" s="11"/>
      <c r="AD2097" s="11"/>
      <c r="AE2097" s="11"/>
      <c r="AF2097" s="11"/>
      <c r="AG2097" s="11"/>
      <c r="AH2097" s="11"/>
    </row>
    <row r="2098" spans="1:34" x14ac:dyDescent="0.25">
      <c r="A2098" s="11"/>
      <c r="B2098" s="11"/>
      <c r="C2098" s="11"/>
      <c r="D2098" s="11"/>
      <c r="E2098" s="11"/>
      <c r="H2098" s="11"/>
      <c r="I2098" s="202"/>
      <c r="J2098" s="11"/>
      <c r="K2098" s="11"/>
      <c r="L2098" s="11"/>
      <c r="M2098" s="11"/>
      <c r="N2098" s="11"/>
      <c r="O2098" s="11"/>
      <c r="P2098" s="11"/>
      <c r="Q2098" s="11"/>
      <c r="R2098" s="11"/>
      <c r="S2098" s="11"/>
      <c r="T2098" s="11"/>
      <c r="U2098" s="11"/>
      <c r="V2098" s="11"/>
      <c r="W2098" s="11"/>
      <c r="X2098" s="11"/>
      <c r="Y2098" s="11"/>
      <c r="Z2098" s="11"/>
      <c r="AA2098" s="11"/>
      <c r="AB2098" s="11"/>
      <c r="AC2098" s="11"/>
      <c r="AD2098" s="11"/>
      <c r="AE2098" s="11"/>
      <c r="AF2098" s="11"/>
      <c r="AG2098" s="11"/>
      <c r="AH2098" s="11"/>
    </row>
    <row r="2099" spans="1:34" x14ac:dyDescent="0.25">
      <c r="A2099" s="11"/>
      <c r="B2099" s="11"/>
      <c r="C2099" s="11"/>
      <c r="D2099" s="11"/>
      <c r="E2099" s="11"/>
      <c r="H2099" s="11"/>
      <c r="I2099" s="202"/>
      <c r="J2099" s="11"/>
      <c r="K2099" s="11"/>
      <c r="L2099" s="11"/>
      <c r="M2099" s="11"/>
      <c r="N2099" s="11"/>
      <c r="O2099" s="11"/>
      <c r="P2099" s="11"/>
      <c r="Q2099" s="11"/>
      <c r="R2099" s="11"/>
      <c r="S2099" s="11"/>
      <c r="T2099" s="11"/>
      <c r="U2099" s="11"/>
      <c r="V2099" s="11"/>
      <c r="W2099" s="11"/>
      <c r="X2099" s="11"/>
      <c r="Y2099" s="11"/>
      <c r="Z2099" s="11"/>
      <c r="AA2099" s="11"/>
      <c r="AB2099" s="11"/>
      <c r="AC2099" s="11"/>
      <c r="AD2099" s="11"/>
      <c r="AE2099" s="11"/>
      <c r="AF2099" s="11"/>
      <c r="AG2099" s="11"/>
      <c r="AH2099" s="11"/>
    </row>
    <row r="2100" spans="1:34" x14ac:dyDescent="0.25">
      <c r="A2100" s="11"/>
      <c r="B2100" s="11"/>
      <c r="C2100" s="11"/>
      <c r="D2100" s="11"/>
      <c r="E2100" s="11"/>
      <c r="H2100" s="11"/>
      <c r="I2100" s="202"/>
      <c r="J2100" s="11"/>
      <c r="K2100" s="11"/>
      <c r="L2100" s="11"/>
      <c r="M2100" s="11"/>
      <c r="N2100" s="11"/>
      <c r="O2100" s="11"/>
      <c r="P2100" s="11"/>
      <c r="Q2100" s="11"/>
      <c r="R2100" s="11"/>
      <c r="S2100" s="11"/>
      <c r="T2100" s="11"/>
      <c r="U2100" s="11"/>
      <c r="V2100" s="11"/>
      <c r="W2100" s="11"/>
      <c r="X2100" s="11"/>
      <c r="Y2100" s="11"/>
      <c r="Z2100" s="11"/>
      <c r="AA2100" s="11"/>
      <c r="AB2100" s="11"/>
      <c r="AC2100" s="11"/>
      <c r="AD2100" s="11"/>
      <c r="AE2100" s="11"/>
      <c r="AF2100" s="11"/>
      <c r="AG2100" s="11"/>
      <c r="AH2100" s="11"/>
    </row>
    <row r="2101" spans="1:34" x14ac:dyDescent="0.25">
      <c r="A2101" s="11"/>
      <c r="B2101" s="11"/>
      <c r="C2101" s="11"/>
      <c r="D2101" s="11"/>
      <c r="E2101" s="11"/>
      <c r="H2101" s="11"/>
      <c r="I2101" s="202"/>
      <c r="J2101" s="11"/>
      <c r="K2101" s="11"/>
      <c r="L2101" s="11"/>
      <c r="M2101" s="11"/>
      <c r="N2101" s="11"/>
      <c r="O2101" s="11"/>
      <c r="P2101" s="11"/>
      <c r="Q2101" s="11"/>
      <c r="R2101" s="11"/>
      <c r="S2101" s="11"/>
      <c r="T2101" s="11"/>
      <c r="U2101" s="11"/>
      <c r="V2101" s="11"/>
      <c r="W2101" s="11"/>
      <c r="X2101" s="11"/>
      <c r="Y2101" s="11"/>
      <c r="Z2101" s="11"/>
      <c r="AA2101" s="11"/>
      <c r="AB2101" s="11"/>
      <c r="AC2101" s="11"/>
      <c r="AD2101" s="11"/>
      <c r="AE2101" s="11"/>
      <c r="AF2101" s="11"/>
      <c r="AG2101" s="11"/>
      <c r="AH2101" s="11"/>
    </row>
    <row r="2102" spans="1:34" x14ac:dyDescent="0.25">
      <c r="A2102" s="11"/>
      <c r="B2102" s="11"/>
      <c r="C2102" s="11"/>
      <c r="D2102" s="11"/>
      <c r="E2102" s="11"/>
      <c r="H2102" s="11"/>
      <c r="I2102" s="202"/>
      <c r="J2102" s="11"/>
      <c r="K2102" s="11"/>
      <c r="L2102" s="11"/>
      <c r="M2102" s="11"/>
      <c r="N2102" s="11"/>
      <c r="O2102" s="11"/>
      <c r="P2102" s="11"/>
      <c r="Q2102" s="11"/>
      <c r="R2102" s="11"/>
      <c r="S2102" s="11"/>
      <c r="T2102" s="11"/>
      <c r="U2102" s="11"/>
      <c r="V2102" s="11"/>
      <c r="W2102" s="11"/>
      <c r="X2102" s="11"/>
      <c r="Y2102" s="11"/>
      <c r="Z2102" s="11"/>
      <c r="AA2102" s="11"/>
      <c r="AB2102" s="11"/>
      <c r="AC2102" s="11"/>
      <c r="AD2102" s="11"/>
      <c r="AE2102" s="11"/>
      <c r="AF2102" s="11"/>
      <c r="AG2102" s="11"/>
      <c r="AH2102" s="11"/>
    </row>
    <row r="2103" spans="1:34" x14ac:dyDescent="0.25">
      <c r="A2103" s="11"/>
      <c r="B2103" s="11"/>
      <c r="C2103" s="11"/>
      <c r="D2103" s="11"/>
      <c r="E2103" s="11"/>
      <c r="H2103" s="11"/>
      <c r="I2103" s="202"/>
      <c r="J2103" s="11"/>
      <c r="K2103" s="11"/>
      <c r="L2103" s="11"/>
      <c r="M2103" s="11"/>
      <c r="N2103" s="11"/>
      <c r="O2103" s="11"/>
      <c r="P2103" s="11"/>
      <c r="Q2103" s="11"/>
      <c r="R2103" s="11"/>
      <c r="S2103" s="11"/>
      <c r="T2103" s="11"/>
      <c r="U2103" s="11"/>
      <c r="V2103" s="11"/>
      <c r="W2103" s="11"/>
      <c r="X2103" s="11"/>
      <c r="Y2103" s="11"/>
      <c r="Z2103" s="11"/>
      <c r="AA2103" s="11"/>
      <c r="AB2103" s="11"/>
      <c r="AC2103" s="11"/>
      <c r="AD2103" s="11"/>
      <c r="AE2103" s="11"/>
      <c r="AF2103" s="11"/>
      <c r="AG2103" s="11"/>
      <c r="AH2103" s="11"/>
    </row>
    <row r="2104" spans="1:34" x14ac:dyDescent="0.25">
      <c r="A2104" s="11"/>
      <c r="B2104" s="11"/>
      <c r="C2104" s="11"/>
      <c r="D2104" s="11"/>
      <c r="E2104" s="11"/>
      <c r="H2104" s="11"/>
      <c r="I2104" s="202"/>
      <c r="J2104" s="11"/>
      <c r="K2104" s="11"/>
      <c r="L2104" s="11"/>
      <c r="M2104" s="11"/>
      <c r="N2104" s="11"/>
      <c r="O2104" s="11"/>
      <c r="P2104" s="11"/>
      <c r="Q2104" s="11"/>
      <c r="R2104" s="11"/>
      <c r="S2104" s="11"/>
      <c r="T2104" s="11"/>
      <c r="U2104" s="11"/>
      <c r="V2104" s="11"/>
      <c r="W2104" s="11"/>
      <c r="X2104" s="11"/>
      <c r="Y2104" s="11"/>
      <c r="Z2104" s="11"/>
      <c r="AA2104" s="11"/>
      <c r="AB2104" s="11"/>
      <c r="AC2104" s="11"/>
      <c r="AD2104" s="11"/>
      <c r="AE2104" s="11"/>
      <c r="AF2104" s="11"/>
      <c r="AG2104" s="11"/>
      <c r="AH2104" s="11"/>
    </row>
    <row r="2105" spans="1:34" x14ac:dyDescent="0.25">
      <c r="A2105" s="11"/>
      <c r="B2105" s="11"/>
      <c r="C2105" s="11"/>
      <c r="D2105" s="11"/>
      <c r="E2105" s="11"/>
      <c r="H2105" s="11"/>
      <c r="I2105" s="202"/>
      <c r="J2105" s="11"/>
      <c r="K2105" s="11"/>
      <c r="L2105" s="11"/>
      <c r="M2105" s="11"/>
      <c r="N2105" s="11"/>
      <c r="O2105" s="11"/>
      <c r="P2105" s="11"/>
      <c r="Q2105" s="11"/>
      <c r="R2105" s="11"/>
      <c r="S2105" s="11"/>
      <c r="T2105" s="11"/>
      <c r="U2105" s="11"/>
      <c r="V2105" s="11"/>
      <c r="W2105" s="11"/>
      <c r="X2105" s="11"/>
      <c r="Y2105" s="11"/>
      <c r="Z2105" s="11"/>
      <c r="AA2105" s="11"/>
      <c r="AB2105" s="11"/>
      <c r="AC2105" s="11"/>
      <c r="AD2105" s="11"/>
      <c r="AE2105" s="11"/>
      <c r="AF2105" s="11"/>
      <c r="AG2105" s="11"/>
      <c r="AH2105" s="11"/>
    </row>
    <row r="2106" spans="1:34" x14ac:dyDescent="0.25">
      <c r="A2106" s="11"/>
      <c r="B2106" s="11"/>
      <c r="C2106" s="11"/>
      <c r="D2106" s="11"/>
      <c r="E2106" s="11"/>
      <c r="H2106" s="11"/>
      <c r="I2106" s="202"/>
      <c r="J2106" s="11"/>
      <c r="K2106" s="11"/>
      <c r="L2106" s="11"/>
      <c r="M2106" s="11"/>
      <c r="N2106" s="11"/>
      <c r="O2106" s="11"/>
      <c r="P2106" s="11"/>
      <c r="Q2106" s="11"/>
      <c r="R2106" s="11"/>
      <c r="S2106" s="11"/>
      <c r="T2106" s="11"/>
      <c r="U2106" s="11"/>
      <c r="V2106" s="11"/>
      <c r="W2106" s="11"/>
      <c r="X2106" s="11"/>
      <c r="Y2106" s="11"/>
      <c r="Z2106" s="11"/>
      <c r="AA2106" s="11"/>
      <c r="AB2106" s="11"/>
      <c r="AC2106" s="11"/>
      <c r="AD2106" s="11"/>
      <c r="AE2106" s="11"/>
      <c r="AF2106" s="11"/>
      <c r="AG2106" s="11"/>
      <c r="AH2106" s="11"/>
    </row>
    <row r="2107" spans="1:34" x14ac:dyDescent="0.25">
      <c r="A2107" s="11"/>
      <c r="B2107" s="11"/>
      <c r="C2107" s="11"/>
      <c r="D2107" s="11"/>
      <c r="E2107" s="11"/>
      <c r="H2107" s="11"/>
      <c r="I2107" s="202"/>
      <c r="J2107" s="11"/>
      <c r="K2107" s="11"/>
      <c r="L2107" s="11"/>
      <c r="M2107" s="11"/>
      <c r="N2107" s="11"/>
      <c r="O2107" s="11"/>
      <c r="P2107" s="11"/>
      <c r="Q2107" s="11"/>
      <c r="R2107" s="11"/>
      <c r="S2107" s="11"/>
      <c r="T2107" s="11"/>
      <c r="U2107" s="11"/>
      <c r="V2107" s="11"/>
      <c r="W2107" s="11"/>
      <c r="X2107" s="11"/>
      <c r="Y2107" s="11"/>
      <c r="Z2107" s="11"/>
      <c r="AA2107" s="11"/>
      <c r="AB2107" s="11"/>
      <c r="AC2107" s="11"/>
      <c r="AD2107" s="11"/>
      <c r="AE2107" s="11"/>
      <c r="AF2107" s="11"/>
      <c r="AG2107" s="11"/>
      <c r="AH2107" s="11"/>
    </row>
    <row r="2108" spans="1:34" x14ac:dyDescent="0.25">
      <c r="A2108" s="11"/>
      <c r="B2108" s="11"/>
      <c r="C2108" s="11"/>
      <c r="D2108" s="11"/>
      <c r="E2108" s="11"/>
      <c r="H2108" s="11"/>
      <c r="I2108" s="202"/>
      <c r="J2108" s="11"/>
      <c r="K2108" s="11"/>
      <c r="L2108" s="11"/>
      <c r="M2108" s="11"/>
      <c r="N2108" s="11"/>
      <c r="O2108" s="11"/>
      <c r="P2108" s="11"/>
      <c r="Q2108" s="11"/>
      <c r="R2108" s="11"/>
      <c r="S2108" s="11"/>
      <c r="T2108" s="11"/>
      <c r="U2108" s="11"/>
      <c r="V2108" s="11"/>
      <c r="W2108" s="11"/>
      <c r="X2108" s="11"/>
      <c r="Y2108" s="11"/>
      <c r="Z2108" s="11"/>
      <c r="AA2108" s="11"/>
      <c r="AB2108" s="11"/>
      <c r="AC2108" s="11"/>
      <c r="AD2108" s="11"/>
      <c r="AE2108" s="11"/>
      <c r="AF2108" s="11"/>
      <c r="AG2108" s="11"/>
      <c r="AH2108" s="11"/>
    </row>
    <row r="2109" spans="1:34" x14ac:dyDescent="0.25">
      <c r="A2109" s="11"/>
      <c r="B2109" s="11"/>
      <c r="C2109" s="11"/>
      <c r="D2109" s="11"/>
      <c r="E2109" s="11"/>
      <c r="H2109" s="11"/>
      <c r="I2109" s="202"/>
      <c r="J2109" s="11"/>
      <c r="K2109" s="11"/>
      <c r="L2109" s="11"/>
      <c r="M2109" s="11"/>
      <c r="N2109" s="11"/>
      <c r="O2109" s="11"/>
      <c r="P2109" s="11"/>
      <c r="Q2109" s="11"/>
      <c r="R2109" s="11"/>
      <c r="S2109" s="11"/>
      <c r="T2109" s="11"/>
      <c r="U2109" s="11"/>
      <c r="V2109" s="11"/>
      <c r="W2109" s="11"/>
      <c r="X2109" s="11"/>
      <c r="Y2109" s="11"/>
      <c r="Z2109" s="11"/>
      <c r="AA2109" s="11"/>
      <c r="AB2109" s="11"/>
      <c r="AC2109" s="11"/>
      <c r="AD2109" s="11"/>
      <c r="AE2109" s="11"/>
      <c r="AF2109" s="11"/>
      <c r="AG2109" s="11"/>
      <c r="AH2109" s="11"/>
    </row>
    <row r="2110" spans="1:34" x14ac:dyDescent="0.25">
      <c r="A2110" s="11"/>
      <c r="B2110" s="11"/>
      <c r="C2110" s="11"/>
      <c r="D2110" s="11"/>
      <c r="E2110" s="11"/>
      <c r="H2110" s="11"/>
      <c r="I2110" s="202"/>
      <c r="J2110" s="11"/>
      <c r="K2110" s="11"/>
      <c r="L2110" s="11"/>
      <c r="M2110" s="11"/>
      <c r="N2110" s="11"/>
      <c r="O2110" s="11"/>
      <c r="P2110" s="11"/>
      <c r="Q2110" s="11"/>
      <c r="R2110" s="11"/>
      <c r="S2110" s="11"/>
      <c r="T2110" s="11"/>
      <c r="U2110" s="11"/>
      <c r="V2110" s="11"/>
      <c r="W2110" s="11"/>
      <c r="X2110" s="11"/>
      <c r="Y2110" s="11"/>
      <c r="Z2110" s="11"/>
      <c r="AA2110" s="11"/>
      <c r="AB2110" s="11"/>
      <c r="AC2110" s="11"/>
      <c r="AD2110" s="11"/>
      <c r="AE2110" s="11"/>
      <c r="AF2110" s="11"/>
      <c r="AG2110" s="11"/>
      <c r="AH2110" s="11"/>
    </row>
    <row r="2111" spans="1:34" x14ac:dyDescent="0.25">
      <c r="A2111" s="11"/>
      <c r="B2111" s="11"/>
      <c r="C2111" s="11"/>
      <c r="D2111" s="11"/>
      <c r="E2111" s="11"/>
      <c r="H2111" s="11"/>
      <c r="I2111" s="202"/>
      <c r="J2111" s="11"/>
      <c r="K2111" s="11"/>
      <c r="L2111" s="11"/>
      <c r="M2111" s="11"/>
      <c r="N2111" s="11"/>
      <c r="O2111" s="11"/>
      <c r="P2111" s="11"/>
      <c r="Q2111" s="11"/>
      <c r="R2111" s="11"/>
      <c r="S2111" s="11"/>
      <c r="T2111" s="11"/>
      <c r="U2111" s="11"/>
      <c r="V2111" s="11"/>
      <c r="W2111" s="11"/>
      <c r="X2111" s="11"/>
      <c r="Y2111" s="11"/>
      <c r="Z2111" s="11"/>
      <c r="AA2111" s="11"/>
      <c r="AB2111" s="11"/>
      <c r="AC2111" s="11"/>
      <c r="AD2111" s="11"/>
      <c r="AE2111" s="11"/>
      <c r="AF2111" s="11"/>
      <c r="AG2111" s="11"/>
      <c r="AH2111" s="11"/>
    </row>
    <row r="2112" spans="1:34" x14ac:dyDescent="0.25">
      <c r="A2112" s="11"/>
      <c r="B2112" s="11"/>
      <c r="C2112" s="11"/>
      <c r="D2112" s="11"/>
      <c r="E2112" s="11"/>
      <c r="H2112" s="11"/>
      <c r="I2112" s="202"/>
      <c r="J2112" s="11"/>
      <c r="K2112" s="11"/>
      <c r="L2112" s="11"/>
      <c r="M2112" s="11"/>
      <c r="N2112" s="11"/>
      <c r="O2112" s="11"/>
      <c r="P2112" s="11"/>
      <c r="Q2112" s="11"/>
      <c r="R2112" s="11"/>
      <c r="S2112" s="11"/>
      <c r="T2112" s="11"/>
      <c r="U2112" s="11"/>
      <c r="V2112" s="11"/>
      <c r="W2112" s="11"/>
      <c r="X2112" s="11"/>
      <c r="Y2112" s="11"/>
      <c r="Z2112" s="11"/>
      <c r="AA2112" s="11"/>
      <c r="AB2112" s="11"/>
      <c r="AC2112" s="11"/>
      <c r="AD2112" s="11"/>
      <c r="AE2112" s="11"/>
      <c r="AF2112" s="11"/>
      <c r="AG2112" s="11"/>
      <c r="AH2112" s="11"/>
    </row>
    <row r="2113" spans="1:34" x14ac:dyDescent="0.25">
      <c r="A2113" s="11"/>
      <c r="B2113" s="11"/>
      <c r="C2113" s="11"/>
      <c r="D2113" s="11"/>
      <c r="E2113" s="11"/>
      <c r="H2113" s="11"/>
      <c r="I2113" s="202"/>
      <c r="J2113" s="11"/>
      <c r="K2113" s="11"/>
      <c r="L2113" s="11"/>
      <c r="M2113" s="11"/>
      <c r="N2113" s="11"/>
      <c r="O2113" s="11"/>
      <c r="P2113" s="11"/>
      <c r="Q2113" s="11"/>
      <c r="R2113" s="11"/>
      <c r="S2113" s="11"/>
      <c r="T2113" s="11"/>
      <c r="U2113" s="11"/>
      <c r="V2113" s="11"/>
      <c r="W2113" s="11"/>
      <c r="X2113" s="11"/>
      <c r="Y2113" s="11"/>
      <c r="Z2113" s="11"/>
      <c r="AA2113" s="11"/>
      <c r="AB2113" s="11"/>
      <c r="AC2113" s="11"/>
      <c r="AD2113" s="11"/>
      <c r="AE2113" s="11"/>
      <c r="AF2113" s="11"/>
      <c r="AG2113" s="11"/>
      <c r="AH2113" s="11"/>
    </row>
    <row r="2114" spans="1:34" x14ac:dyDescent="0.25">
      <c r="A2114" s="11"/>
      <c r="B2114" s="11"/>
      <c r="C2114" s="11"/>
      <c r="D2114" s="11"/>
      <c r="E2114" s="11"/>
      <c r="H2114" s="11"/>
      <c r="I2114" s="202"/>
      <c r="J2114" s="11"/>
      <c r="K2114" s="11"/>
      <c r="L2114" s="11"/>
      <c r="M2114" s="11"/>
      <c r="N2114" s="11"/>
      <c r="O2114" s="11"/>
      <c r="P2114" s="11"/>
      <c r="Q2114" s="11"/>
      <c r="R2114" s="11"/>
      <c r="S2114" s="11"/>
      <c r="T2114" s="11"/>
      <c r="U2114" s="11"/>
      <c r="V2114" s="11"/>
      <c r="W2114" s="11"/>
      <c r="X2114" s="11"/>
      <c r="Y2114" s="11"/>
      <c r="Z2114" s="11"/>
      <c r="AA2114" s="11"/>
      <c r="AB2114" s="11"/>
      <c r="AC2114" s="11"/>
      <c r="AD2114" s="11"/>
      <c r="AE2114" s="11"/>
      <c r="AF2114" s="11"/>
      <c r="AG2114" s="11"/>
      <c r="AH2114" s="11"/>
    </row>
    <row r="2115" spans="1:34" x14ac:dyDescent="0.25">
      <c r="A2115" s="11"/>
      <c r="B2115" s="11"/>
      <c r="C2115" s="11"/>
      <c r="D2115" s="11"/>
      <c r="E2115" s="11"/>
      <c r="H2115" s="11"/>
      <c r="I2115" s="202"/>
      <c r="J2115" s="11"/>
      <c r="K2115" s="11"/>
      <c r="L2115" s="11"/>
      <c r="M2115" s="11"/>
      <c r="N2115" s="11"/>
      <c r="O2115" s="11"/>
      <c r="P2115" s="11"/>
      <c r="Q2115" s="11"/>
      <c r="R2115" s="11"/>
      <c r="S2115" s="11"/>
      <c r="T2115" s="11"/>
      <c r="U2115" s="11"/>
      <c r="V2115" s="11"/>
      <c r="W2115" s="11"/>
      <c r="X2115" s="11"/>
      <c r="Y2115" s="11"/>
      <c r="Z2115" s="11"/>
      <c r="AA2115" s="11"/>
      <c r="AB2115" s="11"/>
      <c r="AC2115" s="11"/>
      <c r="AD2115" s="11"/>
      <c r="AE2115" s="11"/>
      <c r="AF2115" s="11"/>
      <c r="AG2115" s="11"/>
      <c r="AH2115" s="11"/>
    </row>
    <row r="2116" spans="1:34" x14ac:dyDescent="0.25">
      <c r="A2116" s="11"/>
      <c r="B2116" s="11"/>
      <c r="C2116" s="11"/>
      <c r="D2116" s="11"/>
      <c r="E2116" s="11"/>
      <c r="H2116" s="11"/>
      <c r="I2116" s="202"/>
      <c r="J2116" s="11"/>
      <c r="K2116" s="11"/>
      <c r="L2116" s="11"/>
      <c r="M2116" s="11"/>
      <c r="N2116" s="11"/>
      <c r="O2116" s="11"/>
      <c r="P2116" s="11"/>
      <c r="Q2116" s="11"/>
      <c r="R2116" s="11"/>
      <c r="S2116" s="11"/>
      <c r="T2116" s="11"/>
      <c r="U2116" s="11"/>
      <c r="V2116" s="11"/>
      <c r="W2116" s="11"/>
      <c r="X2116" s="11"/>
      <c r="Y2116" s="11"/>
      <c r="Z2116" s="11"/>
      <c r="AA2116" s="11"/>
      <c r="AB2116" s="11"/>
      <c r="AC2116" s="11"/>
      <c r="AD2116" s="11"/>
      <c r="AE2116" s="11"/>
      <c r="AF2116" s="11"/>
      <c r="AG2116" s="11"/>
      <c r="AH2116" s="11"/>
    </row>
    <row r="2117" spans="1:34" x14ac:dyDescent="0.25">
      <c r="A2117" s="11"/>
      <c r="B2117" s="11"/>
      <c r="C2117" s="11"/>
      <c r="D2117" s="11"/>
      <c r="E2117" s="11"/>
      <c r="H2117" s="11"/>
      <c r="I2117" s="202"/>
      <c r="J2117" s="11"/>
      <c r="K2117" s="11"/>
      <c r="L2117" s="11"/>
      <c r="M2117" s="11"/>
      <c r="N2117" s="11"/>
      <c r="O2117" s="11"/>
      <c r="P2117" s="11"/>
      <c r="Q2117" s="11"/>
      <c r="R2117" s="11"/>
      <c r="S2117" s="11"/>
      <c r="T2117" s="11"/>
      <c r="U2117" s="11"/>
      <c r="V2117" s="11"/>
      <c r="W2117" s="11"/>
      <c r="X2117" s="11"/>
      <c r="Y2117" s="11"/>
      <c r="Z2117" s="11"/>
      <c r="AA2117" s="11"/>
      <c r="AB2117" s="11"/>
      <c r="AC2117" s="11"/>
      <c r="AD2117" s="11"/>
      <c r="AE2117" s="11"/>
      <c r="AF2117" s="11"/>
      <c r="AG2117" s="11"/>
      <c r="AH2117" s="11"/>
    </row>
    <row r="2118" spans="1:34" x14ac:dyDescent="0.25">
      <c r="A2118" s="11"/>
      <c r="B2118" s="11"/>
      <c r="C2118" s="11"/>
      <c r="D2118" s="11"/>
      <c r="E2118" s="11"/>
      <c r="H2118" s="11"/>
      <c r="I2118" s="202"/>
      <c r="J2118" s="11"/>
      <c r="K2118" s="11"/>
      <c r="L2118" s="11"/>
      <c r="M2118" s="11"/>
      <c r="N2118" s="11"/>
      <c r="O2118" s="11"/>
      <c r="P2118" s="11"/>
      <c r="Q2118" s="11"/>
      <c r="R2118" s="11"/>
      <c r="S2118" s="11"/>
      <c r="T2118" s="11"/>
      <c r="U2118" s="11"/>
      <c r="V2118" s="11"/>
      <c r="W2118" s="11"/>
      <c r="X2118" s="11"/>
      <c r="Y2118" s="11"/>
      <c r="Z2118" s="11"/>
      <c r="AA2118" s="11"/>
      <c r="AB2118" s="11"/>
      <c r="AC2118" s="11"/>
      <c r="AD2118" s="11"/>
      <c r="AE2118" s="11"/>
      <c r="AF2118" s="11"/>
      <c r="AG2118" s="11"/>
      <c r="AH2118" s="11"/>
    </row>
    <row r="2119" spans="1:34" x14ac:dyDescent="0.25">
      <c r="A2119" s="11"/>
      <c r="B2119" s="11"/>
      <c r="C2119" s="11"/>
      <c r="D2119" s="11"/>
      <c r="E2119" s="11"/>
      <c r="H2119" s="11"/>
      <c r="I2119" s="202"/>
      <c r="J2119" s="11"/>
      <c r="K2119" s="11"/>
      <c r="L2119" s="11"/>
      <c r="M2119" s="11"/>
      <c r="N2119" s="11"/>
      <c r="O2119" s="11"/>
      <c r="P2119" s="11"/>
      <c r="Q2119" s="11"/>
      <c r="R2119" s="11"/>
      <c r="S2119" s="11"/>
      <c r="T2119" s="11"/>
      <c r="U2119" s="11"/>
      <c r="V2119" s="11"/>
      <c r="W2119" s="11"/>
      <c r="X2119" s="11"/>
      <c r="Y2119" s="11"/>
      <c r="Z2119" s="11"/>
      <c r="AA2119" s="11"/>
      <c r="AB2119" s="11"/>
      <c r="AC2119" s="11"/>
      <c r="AD2119" s="11"/>
      <c r="AE2119" s="11"/>
      <c r="AF2119" s="11"/>
      <c r="AG2119" s="11"/>
      <c r="AH2119" s="11"/>
    </row>
    <row r="2120" spans="1:34" x14ac:dyDescent="0.25">
      <c r="A2120" s="11"/>
      <c r="B2120" s="11"/>
      <c r="C2120" s="11"/>
      <c r="D2120" s="11"/>
      <c r="E2120" s="11"/>
      <c r="H2120" s="11"/>
      <c r="I2120" s="202"/>
      <c r="J2120" s="11"/>
      <c r="K2120" s="11"/>
      <c r="L2120" s="11"/>
      <c r="M2120" s="11"/>
      <c r="N2120" s="11"/>
      <c r="O2120" s="11"/>
      <c r="P2120" s="11"/>
      <c r="Q2120" s="11"/>
      <c r="R2120" s="11"/>
      <c r="S2120" s="11"/>
      <c r="T2120" s="11"/>
      <c r="U2120" s="11"/>
      <c r="V2120" s="11"/>
      <c r="W2120" s="11"/>
      <c r="X2120" s="11"/>
      <c r="Y2120" s="11"/>
      <c r="Z2120" s="11"/>
      <c r="AA2120" s="11"/>
      <c r="AB2120" s="11"/>
      <c r="AC2120" s="11"/>
      <c r="AD2120" s="11"/>
      <c r="AE2120" s="11"/>
      <c r="AF2120" s="11"/>
      <c r="AG2120" s="11"/>
      <c r="AH2120" s="11"/>
    </row>
    <row r="2121" spans="1:34" x14ac:dyDescent="0.25">
      <c r="A2121" s="11"/>
      <c r="B2121" s="11"/>
      <c r="C2121" s="11"/>
      <c r="D2121" s="11"/>
      <c r="E2121" s="11"/>
      <c r="H2121" s="11"/>
      <c r="I2121" s="202"/>
      <c r="J2121" s="11"/>
      <c r="K2121" s="11"/>
      <c r="L2121" s="11"/>
      <c r="M2121" s="11"/>
      <c r="N2121" s="11"/>
      <c r="O2121" s="11"/>
      <c r="P2121" s="11"/>
      <c r="Q2121" s="11"/>
      <c r="R2121" s="11"/>
      <c r="S2121" s="11"/>
      <c r="T2121" s="11"/>
      <c r="U2121" s="11"/>
      <c r="V2121" s="11"/>
      <c r="W2121" s="11"/>
      <c r="X2121" s="11"/>
      <c r="Y2121" s="11"/>
      <c r="Z2121" s="11"/>
      <c r="AA2121" s="11"/>
      <c r="AB2121" s="11"/>
      <c r="AC2121" s="11"/>
      <c r="AD2121" s="11"/>
      <c r="AE2121" s="11"/>
      <c r="AF2121" s="11"/>
      <c r="AG2121" s="11"/>
      <c r="AH2121" s="11"/>
    </row>
    <row r="2122" spans="1:34" x14ac:dyDescent="0.25">
      <c r="A2122" s="11"/>
      <c r="B2122" s="11"/>
      <c r="C2122" s="11"/>
      <c r="D2122" s="11"/>
      <c r="E2122" s="11"/>
      <c r="H2122" s="11"/>
      <c r="I2122" s="202"/>
      <c r="J2122" s="11"/>
      <c r="K2122" s="11"/>
      <c r="L2122" s="11"/>
      <c r="M2122" s="11"/>
      <c r="N2122" s="11"/>
      <c r="O2122" s="11"/>
      <c r="P2122" s="11"/>
      <c r="Q2122" s="11"/>
      <c r="R2122" s="11"/>
      <c r="S2122" s="11"/>
      <c r="T2122" s="11"/>
      <c r="U2122" s="11"/>
      <c r="V2122" s="11"/>
      <c r="W2122" s="11"/>
      <c r="X2122" s="11"/>
      <c r="Y2122" s="11"/>
      <c r="Z2122" s="11"/>
      <c r="AA2122" s="11"/>
      <c r="AB2122" s="11"/>
      <c r="AC2122" s="11"/>
      <c r="AD2122" s="11"/>
      <c r="AE2122" s="11"/>
      <c r="AF2122" s="11"/>
      <c r="AG2122" s="11"/>
      <c r="AH2122" s="11"/>
    </row>
    <row r="2123" spans="1:34" x14ac:dyDescent="0.25">
      <c r="A2123" s="11"/>
      <c r="B2123" s="11"/>
      <c r="C2123" s="11"/>
      <c r="D2123" s="11"/>
      <c r="E2123" s="11"/>
      <c r="H2123" s="11"/>
      <c r="I2123" s="202"/>
      <c r="J2123" s="11"/>
      <c r="K2123" s="11"/>
      <c r="L2123" s="11"/>
      <c r="M2123" s="11"/>
      <c r="N2123" s="11"/>
      <c r="O2123" s="11"/>
      <c r="P2123" s="11"/>
      <c r="Q2123" s="11"/>
      <c r="R2123" s="11"/>
      <c r="S2123" s="11"/>
      <c r="T2123" s="11"/>
      <c r="U2123" s="11"/>
      <c r="V2123" s="11"/>
      <c r="W2123" s="11"/>
      <c r="X2123" s="11"/>
      <c r="Y2123" s="11"/>
      <c r="Z2123" s="11"/>
      <c r="AA2123" s="11"/>
      <c r="AB2123" s="11"/>
      <c r="AC2123" s="11"/>
      <c r="AD2123" s="11"/>
      <c r="AE2123" s="11"/>
      <c r="AF2123" s="11"/>
      <c r="AG2123" s="11"/>
      <c r="AH2123" s="11"/>
    </row>
    <row r="2124" spans="1:34" x14ac:dyDescent="0.25">
      <c r="A2124" s="11"/>
      <c r="B2124" s="11"/>
      <c r="C2124" s="11"/>
      <c r="D2124" s="11"/>
      <c r="E2124" s="11"/>
      <c r="H2124" s="11"/>
      <c r="I2124" s="202"/>
      <c r="J2124" s="11"/>
      <c r="K2124" s="11"/>
      <c r="L2124" s="11"/>
      <c r="M2124" s="11"/>
      <c r="N2124" s="11"/>
      <c r="O2124" s="11"/>
      <c r="P2124" s="11"/>
      <c r="Q2124" s="11"/>
      <c r="R2124" s="11"/>
      <c r="S2124" s="11"/>
      <c r="T2124" s="11"/>
      <c r="U2124" s="11"/>
      <c r="V2124" s="11"/>
      <c r="W2124" s="11"/>
      <c r="X2124" s="11"/>
      <c r="Y2124" s="11"/>
      <c r="Z2124" s="11"/>
      <c r="AA2124" s="11"/>
      <c r="AB2124" s="11"/>
      <c r="AC2124" s="11"/>
      <c r="AD2124" s="11"/>
      <c r="AE2124" s="11"/>
      <c r="AF2124" s="11"/>
      <c r="AG2124" s="11"/>
      <c r="AH2124" s="11"/>
    </row>
    <row r="2125" spans="1:34" x14ac:dyDescent="0.25">
      <c r="A2125" s="11"/>
      <c r="B2125" s="11"/>
      <c r="C2125" s="11"/>
      <c r="D2125" s="11"/>
      <c r="E2125" s="11"/>
      <c r="H2125" s="11"/>
      <c r="I2125" s="202"/>
      <c r="J2125" s="11"/>
      <c r="K2125" s="11"/>
      <c r="L2125" s="11"/>
      <c r="M2125" s="11"/>
      <c r="N2125" s="11"/>
      <c r="O2125" s="11"/>
      <c r="P2125" s="11"/>
      <c r="Q2125" s="11"/>
      <c r="R2125" s="11"/>
      <c r="S2125" s="11"/>
      <c r="T2125" s="11"/>
      <c r="U2125" s="11"/>
      <c r="V2125" s="11"/>
      <c r="W2125" s="11"/>
      <c r="X2125" s="11"/>
      <c r="Y2125" s="11"/>
      <c r="Z2125" s="11"/>
      <c r="AA2125" s="11"/>
      <c r="AB2125" s="11"/>
      <c r="AC2125" s="11"/>
      <c r="AD2125" s="11"/>
      <c r="AE2125" s="11"/>
      <c r="AF2125" s="11"/>
      <c r="AG2125" s="11"/>
      <c r="AH2125" s="11"/>
    </row>
    <row r="2126" spans="1:34" x14ac:dyDescent="0.25">
      <c r="A2126" s="11"/>
      <c r="B2126" s="11"/>
      <c r="C2126" s="11"/>
      <c r="D2126" s="11"/>
      <c r="E2126" s="11"/>
      <c r="H2126" s="11"/>
      <c r="I2126" s="202"/>
      <c r="J2126" s="11"/>
      <c r="K2126" s="11"/>
      <c r="L2126" s="11"/>
      <c r="M2126" s="11"/>
      <c r="N2126" s="11"/>
      <c r="O2126" s="11"/>
      <c r="P2126" s="11"/>
      <c r="Q2126" s="11"/>
      <c r="R2126" s="11"/>
      <c r="S2126" s="11"/>
      <c r="T2126" s="11"/>
      <c r="U2126" s="11"/>
      <c r="V2126" s="11"/>
      <c r="W2126" s="11"/>
      <c r="X2126" s="11"/>
      <c r="Y2126" s="11"/>
      <c r="Z2126" s="11"/>
      <c r="AA2126" s="11"/>
      <c r="AB2126" s="11"/>
      <c r="AC2126" s="11"/>
      <c r="AD2126" s="11"/>
      <c r="AE2126" s="11"/>
      <c r="AF2126" s="11"/>
      <c r="AG2126" s="11"/>
      <c r="AH2126" s="11"/>
    </row>
    <row r="2127" spans="1:34" x14ac:dyDescent="0.25">
      <c r="A2127" s="11"/>
      <c r="B2127" s="11"/>
      <c r="C2127" s="11"/>
      <c r="D2127" s="11"/>
      <c r="E2127" s="11"/>
      <c r="H2127" s="11"/>
      <c r="I2127" s="202"/>
      <c r="J2127" s="11"/>
      <c r="K2127" s="11"/>
      <c r="L2127" s="11"/>
      <c r="M2127" s="11"/>
      <c r="N2127" s="11"/>
      <c r="O2127" s="11"/>
      <c r="P2127" s="11"/>
      <c r="Q2127" s="11"/>
      <c r="R2127" s="11"/>
      <c r="S2127" s="11"/>
      <c r="T2127" s="11"/>
      <c r="U2127" s="11"/>
      <c r="V2127" s="11"/>
      <c r="W2127" s="11"/>
      <c r="X2127" s="11"/>
      <c r="Y2127" s="11"/>
      <c r="Z2127" s="11"/>
      <c r="AA2127" s="11"/>
      <c r="AB2127" s="11"/>
      <c r="AC2127" s="11"/>
      <c r="AD2127" s="11"/>
      <c r="AE2127" s="11"/>
      <c r="AF2127" s="11"/>
      <c r="AG2127" s="11"/>
      <c r="AH2127" s="11"/>
    </row>
    <row r="2128" spans="1:34" x14ac:dyDescent="0.25">
      <c r="A2128" s="11"/>
      <c r="B2128" s="11"/>
      <c r="C2128" s="11"/>
      <c r="D2128" s="11"/>
      <c r="E2128" s="11"/>
      <c r="H2128" s="11"/>
      <c r="I2128" s="202"/>
      <c r="J2128" s="11"/>
      <c r="K2128" s="11"/>
      <c r="L2128" s="11"/>
      <c r="M2128" s="11"/>
      <c r="N2128" s="11"/>
      <c r="O2128" s="11"/>
      <c r="P2128" s="11"/>
      <c r="Q2128" s="11"/>
      <c r="R2128" s="11"/>
      <c r="S2128" s="11"/>
      <c r="T2128" s="11"/>
      <c r="U2128" s="11"/>
      <c r="V2128" s="11"/>
      <c r="W2128" s="11"/>
      <c r="X2128" s="11"/>
      <c r="Y2128" s="11"/>
      <c r="Z2128" s="11"/>
      <c r="AA2128" s="11"/>
      <c r="AB2128" s="11"/>
      <c r="AC2128" s="11"/>
      <c r="AD2128" s="11"/>
      <c r="AE2128" s="11"/>
      <c r="AF2128" s="11"/>
      <c r="AG2128" s="11"/>
      <c r="AH2128" s="11"/>
    </row>
    <row r="2129" spans="1:34" x14ac:dyDescent="0.25">
      <c r="A2129" s="11"/>
      <c r="B2129" s="11"/>
      <c r="C2129" s="11"/>
      <c r="D2129" s="11"/>
      <c r="E2129" s="11"/>
      <c r="H2129" s="11"/>
      <c r="I2129" s="202"/>
      <c r="J2129" s="11"/>
      <c r="K2129" s="11"/>
      <c r="L2129" s="11"/>
      <c r="M2129" s="11"/>
      <c r="N2129" s="11"/>
      <c r="O2129" s="11"/>
      <c r="P2129" s="11"/>
      <c r="Q2129" s="11"/>
      <c r="R2129" s="11"/>
      <c r="S2129" s="11"/>
      <c r="T2129" s="11"/>
      <c r="U2129" s="11"/>
      <c r="V2129" s="11"/>
      <c r="W2129" s="11"/>
      <c r="X2129" s="11"/>
      <c r="Y2129" s="11"/>
      <c r="Z2129" s="11"/>
      <c r="AA2129" s="11"/>
      <c r="AB2129" s="11"/>
      <c r="AC2129" s="11"/>
      <c r="AD2129" s="11"/>
      <c r="AE2129" s="11"/>
      <c r="AF2129" s="11"/>
      <c r="AG2129" s="11"/>
      <c r="AH2129" s="11"/>
    </row>
    <row r="2130" spans="1:34" x14ac:dyDescent="0.25">
      <c r="A2130" s="11"/>
      <c r="B2130" s="11"/>
      <c r="C2130" s="11"/>
      <c r="D2130" s="11"/>
      <c r="E2130" s="11"/>
      <c r="H2130" s="11"/>
      <c r="I2130" s="202"/>
      <c r="J2130" s="11"/>
      <c r="K2130" s="11"/>
      <c r="L2130" s="11"/>
      <c r="M2130" s="11"/>
      <c r="N2130" s="11"/>
      <c r="O2130" s="11"/>
      <c r="P2130" s="11"/>
      <c r="Q2130" s="11"/>
      <c r="R2130" s="11"/>
      <c r="S2130" s="11"/>
      <c r="T2130" s="11"/>
      <c r="U2130" s="11"/>
      <c r="V2130" s="11"/>
      <c r="W2130" s="11"/>
      <c r="X2130" s="11"/>
      <c r="Y2130" s="11"/>
      <c r="Z2130" s="11"/>
      <c r="AA2130" s="11"/>
      <c r="AB2130" s="11"/>
      <c r="AC2130" s="11"/>
      <c r="AD2130" s="11"/>
      <c r="AE2130" s="11"/>
      <c r="AF2130" s="11"/>
      <c r="AG2130" s="11"/>
      <c r="AH2130" s="11"/>
    </row>
    <row r="2131" spans="1:34" x14ac:dyDescent="0.25">
      <c r="A2131" s="11"/>
      <c r="B2131" s="11"/>
      <c r="C2131" s="11"/>
      <c r="D2131" s="11"/>
      <c r="E2131" s="11"/>
      <c r="H2131" s="11"/>
      <c r="I2131" s="202"/>
      <c r="J2131" s="11"/>
      <c r="K2131" s="11"/>
      <c r="L2131" s="11"/>
      <c r="M2131" s="11"/>
      <c r="N2131" s="11"/>
      <c r="O2131" s="11"/>
      <c r="P2131" s="11"/>
      <c r="Q2131" s="11"/>
      <c r="R2131" s="11"/>
      <c r="S2131" s="11"/>
      <c r="T2131" s="11"/>
      <c r="U2131" s="11"/>
      <c r="V2131" s="11"/>
      <c r="W2131" s="11"/>
      <c r="X2131" s="11"/>
      <c r="Y2131" s="11"/>
      <c r="Z2131" s="11"/>
      <c r="AA2131" s="11"/>
      <c r="AB2131" s="11"/>
      <c r="AC2131" s="11"/>
      <c r="AD2131" s="11"/>
      <c r="AE2131" s="11"/>
      <c r="AF2131" s="11"/>
      <c r="AG2131" s="11"/>
      <c r="AH2131" s="11"/>
    </row>
    <row r="2132" spans="1:34" x14ac:dyDescent="0.25">
      <c r="A2132" s="11"/>
      <c r="B2132" s="11"/>
      <c r="C2132" s="11"/>
      <c r="D2132" s="11"/>
      <c r="E2132" s="11"/>
      <c r="H2132" s="11"/>
      <c r="I2132" s="202"/>
      <c r="J2132" s="11"/>
      <c r="K2132" s="11"/>
      <c r="L2132" s="11"/>
      <c r="M2132" s="11"/>
      <c r="N2132" s="11"/>
      <c r="O2132" s="11"/>
      <c r="P2132" s="11"/>
      <c r="Q2132" s="11"/>
      <c r="R2132" s="11"/>
      <c r="S2132" s="11"/>
      <c r="T2132" s="11"/>
      <c r="U2132" s="11"/>
      <c r="V2132" s="11"/>
      <c r="W2132" s="11"/>
      <c r="X2132" s="11"/>
      <c r="Y2132" s="11"/>
      <c r="Z2132" s="11"/>
      <c r="AA2132" s="11"/>
      <c r="AB2132" s="11"/>
      <c r="AC2132" s="11"/>
      <c r="AD2132" s="11"/>
      <c r="AE2132" s="11"/>
      <c r="AF2132" s="11"/>
      <c r="AG2132" s="11"/>
      <c r="AH2132" s="11"/>
    </row>
    <row r="2133" spans="1:34" x14ac:dyDescent="0.25">
      <c r="A2133" s="11"/>
      <c r="B2133" s="11"/>
      <c r="C2133" s="11"/>
      <c r="D2133" s="11"/>
      <c r="E2133" s="11"/>
      <c r="H2133" s="11"/>
      <c r="I2133" s="202"/>
      <c r="J2133" s="11"/>
      <c r="K2133" s="11"/>
      <c r="L2133" s="11"/>
      <c r="M2133" s="11"/>
      <c r="N2133" s="11"/>
      <c r="O2133" s="11"/>
      <c r="P2133" s="11"/>
      <c r="Q2133" s="11"/>
      <c r="R2133" s="11"/>
      <c r="S2133" s="11"/>
      <c r="T2133" s="11"/>
      <c r="U2133" s="11"/>
      <c r="V2133" s="11"/>
      <c r="W2133" s="11"/>
      <c r="X2133" s="11"/>
      <c r="Y2133" s="11"/>
      <c r="Z2133" s="11"/>
      <c r="AA2133" s="11"/>
      <c r="AB2133" s="11"/>
      <c r="AC2133" s="11"/>
      <c r="AD2133" s="11"/>
      <c r="AE2133" s="11"/>
      <c r="AF2133" s="11"/>
      <c r="AG2133" s="11"/>
      <c r="AH2133" s="11"/>
    </row>
    <row r="2134" spans="1:34" x14ac:dyDescent="0.25">
      <c r="A2134" s="11"/>
      <c r="B2134" s="11"/>
      <c r="C2134" s="11"/>
      <c r="D2134" s="11"/>
      <c r="E2134" s="11"/>
      <c r="H2134" s="11"/>
      <c r="I2134" s="202"/>
      <c r="J2134" s="11"/>
      <c r="K2134" s="11"/>
      <c r="L2134" s="11"/>
      <c r="M2134" s="11"/>
      <c r="N2134" s="11"/>
      <c r="O2134" s="11"/>
      <c r="P2134" s="11"/>
      <c r="Q2134" s="11"/>
      <c r="R2134" s="11"/>
      <c r="S2134" s="11"/>
      <c r="T2134" s="11"/>
      <c r="U2134" s="11"/>
      <c r="V2134" s="11"/>
      <c r="W2134" s="11"/>
      <c r="X2134" s="11"/>
      <c r="Y2134" s="11"/>
      <c r="Z2134" s="11"/>
      <c r="AA2134" s="11"/>
      <c r="AB2134" s="11"/>
      <c r="AC2134" s="11"/>
      <c r="AD2134" s="11"/>
      <c r="AE2134" s="11"/>
      <c r="AF2134" s="11"/>
      <c r="AG2134" s="11"/>
      <c r="AH2134" s="11"/>
    </row>
    <row r="2135" spans="1:34" x14ac:dyDescent="0.25">
      <c r="A2135" s="11"/>
      <c r="B2135" s="11"/>
      <c r="C2135" s="11"/>
      <c r="D2135" s="11"/>
      <c r="E2135" s="11"/>
      <c r="H2135" s="11"/>
      <c r="I2135" s="202"/>
      <c r="J2135" s="11"/>
      <c r="K2135" s="11"/>
      <c r="L2135" s="11"/>
      <c r="M2135" s="11"/>
      <c r="N2135" s="11"/>
      <c r="O2135" s="11"/>
      <c r="P2135" s="11"/>
      <c r="Q2135" s="11"/>
      <c r="R2135" s="11"/>
      <c r="S2135" s="11"/>
      <c r="T2135" s="11"/>
      <c r="U2135" s="11"/>
      <c r="V2135" s="11"/>
      <c r="W2135" s="11"/>
      <c r="X2135" s="11"/>
      <c r="Y2135" s="11"/>
      <c r="Z2135" s="11"/>
      <c r="AA2135" s="11"/>
      <c r="AB2135" s="11"/>
      <c r="AC2135" s="11"/>
      <c r="AD2135" s="11"/>
      <c r="AE2135" s="11"/>
      <c r="AF2135" s="11"/>
      <c r="AG2135" s="11"/>
      <c r="AH2135" s="11"/>
    </row>
    <row r="2136" spans="1:34" x14ac:dyDescent="0.25">
      <c r="A2136" s="11"/>
      <c r="B2136" s="11"/>
      <c r="C2136" s="11"/>
      <c r="D2136" s="11"/>
      <c r="E2136" s="11"/>
      <c r="H2136" s="11"/>
      <c r="I2136" s="202"/>
      <c r="J2136" s="11"/>
      <c r="K2136" s="11"/>
      <c r="L2136" s="11"/>
      <c r="M2136" s="11"/>
      <c r="N2136" s="11"/>
      <c r="O2136" s="11"/>
      <c r="P2136" s="11"/>
      <c r="Q2136" s="11"/>
      <c r="R2136" s="11"/>
      <c r="S2136" s="11"/>
      <c r="T2136" s="11"/>
      <c r="U2136" s="11"/>
      <c r="V2136" s="11"/>
      <c r="W2136" s="11"/>
      <c r="X2136" s="11"/>
      <c r="Y2136" s="11"/>
      <c r="Z2136" s="11"/>
      <c r="AA2136" s="11"/>
      <c r="AB2136" s="11"/>
      <c r="AC2136" s="11"/>
      <c r="AD2136" s="11"/>
      <c r="AE2136" s="11"/>
      <c r="AF2136" s="11"/>
      <c r="AG2136" s="11"/>
      <c r="AH2136" s="11"/>
    </row>
    <row r="2137" spans="1:34" x14ac:dyDescent="0.25">
      <c r="A2137" s="11"/>
      <c r="B2137" s="11"/>
      <c r="C2137" s="11"/>
      <c r="D2137" s="11"/>
      <c r="E2137" s="11"/>
      <c r="H2137" s="11"/>
      <c r="I2137" s="202"/>
      <c r="J2137" s="11"/>
      <c r="K2137" s="11"/>
      <c r="L2137" s="11"/>
      <c r="M2137" s="11"/>
      <c r="N2137" s="11"/>
      <c r="O2137" s="11"/>
      <c r="P2137" s="11"/>
      <c r="Q2137" s="11"/>
      <c r="R2137" s="11"/>
      <c r="S2137" s="11"/>
      <c r="T2137" s="11"/>
      <c r="U2137" s="11"/>
      <c r="V2137" s="11"/>
      <c r="W2137" s="11"/>
      <c r="X2137" s="11"/>
      <c r="Y2137" s="11"/>
      <c r="Z2137" s="11"/>
      <c r="AA2137" s="11"/>
      <c r="AB2137" s="11"/>
      <c r="AC2137" s="11"/>
      <c r="AD2137" s="11"/>
      <c r="AE2137" s="11"/>
      <c r="AF2137" s="11"/>
      <c r="AG2137" s="11"/>
      <c r="AH2137" s="11"/>
    </row>
    <row r="2138" spans="1:34" x14ac:dyDescent="0.25">
      <c r="A2138" s="11"/>
      <c r="B2138" s="11"/>
      <c r="C2138" s="11"/>
      <c r="D2138" s="11"/>
      <c r="E2138" s="11"/>
      <c r="H2138" s="11"/>
      <c r="I2138" s="202"/>
      <c r="J2138" s="11"/>
      <c r="K2138" s="11"/>
      <c r="L2138" s="11"/>
      <c r="M2138" s="11"/>
      <c r="N2138" s="11"/>
      <c r="O2138" s="11"/>
      <c r="P2138" s="11"/>
      <c r="Q2138" s="11"/>
      <c r="R2138" s="11"/>
      <c r="S2138" s="11"/>
      <c r="T2138" s="11"/>
      <c r="U2138" s="11"/>
      <c r="V2138" s="11"/>
      <c r="W2138" s="11"/>
      <c r="X2138" s="11"/>
      <c r="Y2138" s="11"/>
      <c r="Z2138" s="11"/>
      <c r="AA2138" s="11"/>
      <c r="AB2138" s="11"/>
      <c r="AC2138" s="11"/>
      <c r="AD2138" s="11"/>
      <c r="AE2138" s="11"/>
      <c r="AF2138" s="11"/>
      <c r="AG2138" s="11"/>
      <c r="AH2138" s="11"/>
    </row>
    <row r="2139" spans="1:34" x14ac:dyDescent="0.25">
      <c r="A2139" s="11"/>
      <c r="B2139" s="11"/>
      <c r="C2139" s="11"/>
      <c r="D2139" s="11"/>
      <c r="E2139" s="11"/>
      <c r="H2139" s="11"/>
      <c r="I2139" s="202"/>
      <c r="J2139" s="11"/>
      <c r="K2139" s="11"/>
      <c r="L2139" s="11"/>
      <c r="M2139" s="11"/>
      <c r="N2139" s="11"/>
      <c r="O2139" s="11"/>
      <c r="P2139" s="11"/>
      <c r="Q2139" s="11"/>
      <c r="R2139" s="11"/>
      <c r="S2139" s="11"/>
      <c r="T2139" s="11"/>
      <c r="U2139" s="11"/>
      <c r="V2139" s="11"/>
      <c r="W2139" s="11"/>
      <c r="X2139" s="11"/>
      <c r="Y2139" s="11"/>
      <c r="Z2139" s="11"/>
      <c r="AA2139" s="11"/>
      <c r="AB2139" s="11"/>
      <c r="AC2139" s="11"/>
      <c r="AD2139" s="11"/>
      <c r="AE2139" s="11"/>
      <c r="AF2139" s="11"/>
      <c r="AG2139" s="11"/>
      <c r="AH2139" s="11"/>
    </row>
    <row r="2140" spans="1:34" x14ac:dyDescent="0.25">
      <c r="A2140" s="11"/>
      <c r="B2140" s="11"/>
      <c r="C2140" s="11"/>
      <c r="D2140" s="11"/>
      <c r="E2140" s="11"/>
      <c r="H2140" s="11"/>
      <c r="I2140" s="202"/>
      <c r="J2140" s="11"/>
      <c r="K2140" s="11"/>
      <c r="L2140" s="11"/>
      <c r="M2140" s="11"/>
      <c r="N2140" s="11"/>
      <c r="O2140" s="11"/>
      <c r="P2140" s="11"/>
      <c r="Q2140" s="11"/>
      <c r="R2140" s="11"/>
      <c r="S2140" s="11"/>
      <c r="T2140" s="11"/>
      <c r="U2140" s="11"/>
      <c r="V2140" s="11"/>
      <c r="W2140" s="11"/>
      <c r="X2140" s="11"/>
      <c r="Y2140" s="11"/>
      <c r="Z2140" s="11"/>
      <c r="AA2140" s="11"/>
      <c r="AB2140" s="11"/>
      <c r="AC2140" s="11"/>
      <c r="AD2140" s="11"/>
      <c r="AE2140" s="11"/>
      <c r="AF2140" s="11"/>
      <c r="AG2140" s="11"/>
      <c r="AH2140" s="11"/>
    </row>
    <row r="2141" spans="1:34" x14ac:dyDescent="0.25">
      <c r="A2141" s="11"/>
      <c r="B2141" s="11"/>
      <c r="C2141" s="11"/>
      <c r="D2141" s="11"/>
      <c r="E2141" s="11"/>
      <c r="H2141" s="11"/>
      <c r="I2141" s="202"/>
      <c r="J2141" s="11"/>
      <c r="K2141" s="11"/>
      <c r="L2141" s="11"/>
      <c r="M2141" s="11"/>
      <c r="N2141" s="11"/>
      <c r="O2141" s="11"/>
      <c r="P2141" s="11"/>
      <c r="Q2141" s="11"/>
      <c r="R2141" s="11"/>
      <c r="S2141" s="11"/>
      <c r="T2141" s="11"/>
      <c r="U2141" s="11"/>
      <c r="V2141" s="11"/>
      <c r="W2141" s="11"/>
      <c r="X2141" s="11"/>
      <c r="Y2141" s="11"/>
      <c r="Z2141" s="11"/>
      <c r="AA2141" s="11"/>
      <c r="AB2141" s="11"/>
      <c r="AC2141" s="11"/>
      <c r="AD2141" s="11"/>
      <c r="AE2141" s="11"/>
      <c r="AF2141" s="11"/>
      <c r="AG2141" s="11"/>
      <c r="AH2141" s="11"/>
    </row>
    <row r="2142" spans="1:34" x14ac:dyDescent="0.25">
      <c r="A2142" s="11"/>
      <c r="B2142" s="11"/>
      <c r="C2142" s="11"/>
      <c r="D2142" s="11"/>
      <c r="E2142" s="11"/>
      <c r="H2142" s="11"/>
      <c r="I2142" s="202"/>
      <c r="J2142" s="11"/>
      <c r="K2142" s="11"/>
      <c r="L2142" s="11"/>
      <c r="M2142" s="11"/>
      <c r="N2142" s="11"/>
      <c r="O2142" s="11"/>
      <c r="P2142" s="11"/>
      <c r="Q2142" s="11"/>
      <c r="R2142" s="11"/>
      <c r="S2142" s="11"/>
      <c r="T2142" s="11"/>
      <c r="U2142" s="11"/>
      <c r="V2142" s="11"/>
      <c r="W2142" s="11"/>
      <c r="X2142" s="11"/>
      <c r="Y2142" s="11"/>
      <c r="Z2142" s="11"/>
      <c r="AA2142" s="11"/>
      <c r="AB2142" s="11"/>
      <c r="AC2142" s="11"/>
      <c r="AD2142" s="11"/>
      <c r="AE2142" s="11"/>
      <c r="AF2142" s="11"/>
      <c r="AG2142" s="11"/>
      <c r="AH2142" s="11"/>
    </row>
    <row r="2143" spans="1:34" x14ac:dyDescent="0.25">
      <c r="A2143" s="11"/>
      <c r="B2143" s="11"/>
      <c r="C2143" s="11"/>
      <c r="D2143" s="11"/>
      <c r="E2143" s="11"/>
      <c r="H2143" s="11"/>
      <c r="I2143" s="202"/>
      <c r="J2143" s="11"/>
      <c r="K2143" s="11"/>
      <c r="L2143" s="11"/>
      <c r="M2143" s="11"/>
      <c r="N2143" s="11"/>
      <c r="O2143" s="11"/>
      <c r="P2143" s="11"/>
      <c r="Q2143" s="11"/>
      <c r="R2143" s="11"/>
      <c r="S2143" s="11"/>
      <c r="T2143" s="11"/>
      <c r="U2143" s="11"/>
      <c r="V2143" s="11"/>
      <c r="W2143" s="11"/>
      <c r="X2143" s="11"/>
      <c r="Y2143" s="11"/>
      <c r="Z2143" s="11"/>
      <c r="AA2143" s="11"/>
      <c r="AB2143" s="11"/>
      <c r="AC2143" s="11"/>
      <c r="AD2143" s="11"/>
      <c r="AE2143" s="11"/>
      <c r="AF2143" s="11"/>
      <c r="AG2143" s="11"/>
      <c r="AH2143" s="11"/>
    </row>
    <row r="2144" spans="1:34" x14ac:dyDescent="0.25">
      <c r="A2144" s="11"/>
      <c r="B2144" s="11"/>
      <c r="C2144" s="11"/>
      <c r="D2144" s="11"/>
      <c r="E2144" s="11"/>
      <c r="H2144" s="11"/>
      <c r="I2144" s="202"/>
      <c r="J2144" s="11"/>
      <c r="K2144" s="11"/>
      <c r="L2144" s="11"/>
      <c r="M2144" s="11"/>
      <c r="N2144" s="11"/>
      <c r="O2144" s="11"/>
      <c r="P2144" s="11"/>
      <c r="Q2144" s="11"/>
      <c r="R2144" s="11"/>
      <c r="S2144" s="11"/>
      <c r="T2144" s="11"/>
      <c r="U2144" s="11"/>
      <c r="V2144" s="11"/>
      <c r="W2144" s="11"/>
      <c r="X2144" s="11"/>
      <c r="Y2144" s="11"/>
      <c r="Z2144" s="11"/>
      <c r="AA2144" s="11"/>
      <c r="AB2144" s="11"/>
      <c r="AC2144" s="11"/>
      <c r="AD2144" s="11"/>
      <c r="AE2144" s="11"/>
      <c r="AF2144" s="11"/>
      <c r="AG2144" s="11"/>
      <c r="AH2144" s="11"/>
    </row>
    <row r="2145" spans="1:34" x14ac:dyDescent="0.25">
      <c r="A2145" s="11"/>
      <c r="B2145" s="11"/>
      <c r="C2145" s="11"/>
      <c r="D2145" s="11"/>
      <c r="E2145" s="11"/>
      <c r="H2145" s="11"/>
      <c r="I2145" s="202"/>
      <c r="J2145" s="11"/>
      <c r="K2145" s="11"/>
      <c r="L2145" s="11"/>
      <c r="M2145" s="11"/>
      <c r="N2145" s="11"/>
      <c r="O2145" s="11"/>
      <c r="P2145" s="11"/>
      <c r="Q2145" s="11"/>
      <c r="R2145" s="11"/>
      <c r="S2145" s="11"/>
      <c r="T2145" s="11"/>
      <c r="U2145" s="11"/>
      <c r="V2145" s="11"/>
      <c r="W2145" s="11"/>
      <c r="X2145" s="11"/>
      <c r="Y2145" s="11"/>
      <c r="Z2145" s="11"/>
      <c r="AA2145" s="11"/>
      <c r="AB2145" s="11"/>
      <c r="AC2145" s="11"/>
      <c r="AD2145" s="11"/>
      <c r="AE2145" s="11"/>
      <c r="AF2145" s="11"/>
      <c r="AG2145" s="11"/>
      <c r="AH2145" s="11"/>
    </row>
    <row r="2146" spans="1:34" x14ac:dyDescent="0.25">
      <c r="A2146" s="11"/>
      <c r="B2146" s="11"/>
      <c r="C2146" s="11"/>
      <c r="D2146" s="11"/>
      <c r="E2146" s="11"/>
      <c r="H2146" s="11"/>
      <c r="I2146" s="202"/>
      <c r="J2146" s="11"/>
      <c r="K2146" s="11"/>
      <c r="L2146" s="11"/>
      <c r="M2146" s="11"/>
      <c r="N2146" s="11"/>
      <c r="O2146" s="11"/>
      <c r="P2146" s="11"/>
      <c r="Q2146" s="11"/>
      <c r="R2146" s="11"/>
      <c r="S2146" s="11"/>
      <c r="T2146" s="11"/>
      <c r="U2146" s="11"/>
      <c r="V2146" s="11"/>
      <c r="W2146" s="11"/>
      <c r="X2146" s="11"/>
      <c r="Y2146" s="11"/>
      <c r="Z2146" s="11"/>
      <c r="AA2146" s="11"/>
      <c r="AB2146" s="11"/>
      <c r="AC2146" s="11"/>
      <c r="AD2146" s="11"/>
      <c r="AE2146" s="11"/>
      <c r="AF2146" s="11"/>
      <c r="AG2146" s="11"/>
      <c r="AH2146" s="11"/>
    </row>
    <row r="2147" spans="1:34" x14ac:dyDescent="0.25">
      <c r="A2147" s="11"/>
      <c r="B2147" s="11"/>
      <c r="C2147" s="11"/>
      <c r="D2147" s="11"/>
      <c r="E2147" s="11"/>
      <c r="H2147" s="11"/>
      <c r="I2147" s="202"/>
      <c r="J2147" s="11"/>
      <c r="K2147" s="11"/>
      <c r="L2147" s="11"/>
      <c r="M2147" s="11"/>
      <c r="N2147" s="11"/>
      <c r="O2147" s="11"/>
      <c r="P2147" s="11"/>
      <c r="Q2147" s="11"/>
      <c r="R2147" s="11"/>
      <c r="S2147" s="11"/>
      <c r="T2147" s="11"/>
      <c r="U2147" s="11"/>
      <c r="V2147" s="11"/>
      <c r="W2147" s="11"/>
      <c r="X2147" s="11"/>
      <c r="Y2147" s="11"/>
      <c r="Z2147" s="11"/>
      <c r="AA2147" s="11"/>
      <c r="AB2147" s="11"/>
      <c r="AC2147" s="11"/>
      <c r="AD2147" s="11"/>
      <c r="AE2147" s="11"/>
      <c r="AF2147" s="11"/>
      <c r="AG2147" s="11"/>
      <c r="AH2147" s="11"/>
    </row>
    <row r="2148" spans="1:34" x14ac:dyDescent="0.25">
      <c r="A2148" s="11"/>
      <c r="B2148" s="11"/>
      <c r="C2148" s="11"/>
      <c r="D2148" s="11"/>
      <c r="E2148" s="11"/>
      <c r="H2148" s="11"/>
      <c r="I2148" s="202"/>
      <c r="J2148" s="11"/>
      <c r="K2148" s="11"/>
      <c r="L2148" s="11"/>
      <c r="M2148" s="11"/>
      <c r="N2148" s="11"/>
      <c r="O2148" s="11"/>
      <c r="P2148" s="11"/>
      <c r="Q2148" s="11"/>
      <c r="R2148" s="11"/>
      <c r="S2148" s="11"/>
      <c r="T2148" s="11"/>
      <c r="U2148" s="11"/>
      <c r="V2148" s="11"/>
      <c r="W2148" s="11"/>
      <c r="X2148" s="11"/>
      <c r="Y2148" s="11"/>
      <c r="Z2148" s="11"/>
      <c r="AA2148" s="11"/>
      <c r="AB2148" s="11"/>
      <c r="AC2148" s="11"/>
      <c r="AD2148" s="11"/>
      <c r="AE2148" s="11"/>
      <c r="AF2148" s="11"/>
      <c r="AG2148" s="11"/>
      <c r="AH2148" s="11"/>
    </row>
    <row r="2149" spans="1:34" x14ac:dyDescent="0.25">
      <c r="A2149" s="11"/>
      <c r="B2149" s="11"/>
      <c r="C2149" s="11"/>
      <c r="D2149" s="11"/>
      <c r="E2149" s="11"/>
      <c r="H2149" s="11"/>
      <c r="I2149" s="202"/>
      <c r="J2149" s="11"/>
      <c r="K2149" s="11"/>
      <c r="L2149" s="11"/>
      <c r="M2149" s="11"/>
      <c r="N2149" s="11"/>
      <c r="O2149" s="11"/>
      <c r="P2149" s="11"/>
      <c r="Q2149" s="11"/>
      <c r="R2149" s="11"/>
      <c r="S2149" s="11"/>
      <c r="T2149" s="11"/>
      <c r="U2149" s="11"/>
      <c r="V2149" s="11"/>
      <c r="W2149" s="11"/>
      <c r="X2149" s="11"/>
      <c r="Y2149" s="11"/>
      <c r="Z2149" s="11"/>
      <c r="AA2149" s="11"/>
      <c r="AB2149" s="11"/>
      <c r="AC2149" s="11"/>
      <c r="AD2149" s="11"/>
      <c r="AE2149" s="11"/>
      <c r="AF2149" s="11"/>
      <c r="AG2149" s="11"/>
      <c r="AH2149" s="11"/>
    </row>
    <row r="2150" spans="1:34" x14ac:dyDescent="0.25">
      <c r="A2150" s="11"/>
      <c r="B2150" s="11"/>
      <c r="C2150" s="11"/>
      <c r="D2150" s="11"/>
      <c r="E2150" s="11"/>
      <c r="H2150" s="11"/>
      <c r="I2150" s="202"/>
      <c r="J2150" s="11"/>
      <c r="K2150" s="11"/>
      <c r="L2150" s="11"/>
      <c r="M2150" s="11"/>
      <c r="N2150" s="11"/>
      <c r="O2150" s="11"/>
      <c r="P2150" s="11"/>
      <c r="Q2150" s="11"/>
      <c r="R2150" s="11"/>
      <c r="S2150" s="11"/>
      <c r="T2150" s="11"/>
      <c r="U2150" s="11"/>
      <c r="V2150" s="11"/>
      <c r="W2150" s="11"/>
      <c r="X2150" s="11"/>
      <c r="Y2150" s="11"/>
      <c r="Z2150" s="11"/>
      <c r="AA2150" s="11"/>
      <c r="AB2150" s="11"/>
      <c r="AC2150" s="11"/>
      <c r="AD2150" s="11"/>
      <c r="AE2150" s="11"/>
      <c r="AF2150" s="11"/>
      <c r="AG2150" s="11"/>
      <c r="AH2150" s="11"/>
    </row>
    <row r="2151" spans="1:34" x14ac:dyDescent="0.25">
      <c r="A2151" s="11"/>
      <c r="B2151" s="11"/>
      <c r="C2151" s="11"/>
      <c r="D2151" s="11"/>
      <c r="E2151" s="11"/>
      <c r="H2151" s="11"/>
      <c r="I2151" s="202"/>
      <c r="J2151" s="11"/>
      <c r="K2151" s="11"/>
      <c r="L2151" s="11"/>
      <c r="M2151" s="11"/>
      <c r="N2151" s="11"/>
      <c r="O2151" s="11"/>
      <c r="P2151" s="11"/>
      <c r="Q2151" s="11"/>
      <c r="R2151" s="11"/>
      <c r="S2151" s="11"/>
      <c r="T2151" s="11"/>
      <c r="U2151" s="11"/>
      <c r="V2151" s="11"/>
      <c r="W2151" s="11"/>
      <c r="X2151" s="11"/>
      <c r="Y2151" s="11"/>
      <c r="Z2151" s="11"/>
      <c r="AA2151" s="11"/>
      <c r="AB2151" s="11"/>
      <c r="AC2151" s="11"/>
      <c r="AD2151" s="11"/>
      <c r="AE2151" s="11"/>
      <c r="AF2151" s="11"/>
      <c r="AG2151" s="11"/>
      <c r="AH2151" s="11"/>
    </row>
    <row r="2152" spans="1:34" x14ac:dyDescent="0.25">
      <c r="A2152" s="11"/>
      <c r="B2152" s="11"/>
      <c r="C2152" s="11"/>
      <c r="D2152" s="11"/>
      <c r="E2152" s="11"/>
      <c r="H2152" s="11"/>
      <c r="I2152" s="202"/>
      <c r="J2152" s="11"/>
      <c r="K2152" s="11"/>
      <c r="L2152" s="11"/>
      <c r="M2152" s="11"/>
      <c r="N2152" s="11"/>
      <c r="O2152" s="11"/>
      <c r="P2152" s="11"/>
      <c r="Q2152" s="11"/>
      <c r="R2152" s="11"/>
      <c r="S2152" s="11"/>
      <c r="T2152" s="11"/>
      <c r="U2152" s="11"/>
      <c r="V2152" s="11"/>
      <c r="W2152" s="11"/>
      <c r="X2152" s="11"/>
      <c r="Y2152" s="11"/>
      <c r="Z2152" s="11"/>
      <c r="AA2152" s="11"/>
      <c r="AB2152" s="11"/>
      <c r="AC2152" s="11"/>
      <c r="AD2152" s="11"/>
      <c r="AE2152" s="11"/>
      <c r="AF2152" s="11"/>
      <c r="AG2152" s="11"/>
      <c r="AH2152" s="11"/>
    </row>
    <row r="2153" spans="1:34" x14ac:dyDescent="0.25">
      <c r="A2153" s="11"/>
      <c r="B2153" s="11"/>
      <c r="C2153" s="11"/>
      <c r="D2153" s="11"/>
      <c r="E2153" s="11"/>
      <c r="H2153" s="11"/>
      <c r="I2153" s="202"/>
      <c r="J2153" s="11"/>
      <c r="K2153" s="11"/>
      <c r="L2153" s="11"/>
      <c r="M2153" s="11"/>
      <c r="N2153" s="11"/>
      <c r="O2153" s="11"/>
      <c r="P2153" s="11"/>
      <c r="Q2153" s="11"/>
      <c r="R2153" s="11"/>
      <c r="S2153" s="11"/>
      <c r="T2153" s="11"/>
      <c r="U2153" s="11"/>
      <c r="V2153" s="11"/>
      <c r="W2153" s="11"/>
      <c r="X2153" s="11"/>
      <c r="Y2153" s="11"/>
      <c r="Z2153" s="11"/>
      <c r="AA2153" s="11"/>
      <c r="AB2153" s="11"/>
      <c r="AC2153" s="11"/>
      <c r="AD2153" s="11"/>
      <c r="AE2153" s="11"/>
      <c r="AF2153" s="11"/>
      <c r="AG2153" s="11"/>
      <c r="AH2153" s="11"/>
    </row>
    <row r="2154" spans="1:34" x14ac:dyDescent="0.25">
      <c r="A2154" s="11"/>
      <c r="B2154" s="11"/>
      <c r="C2154" s="11"/>
      <c r="D2154" s="11"/>
      <c r="E2154" s="11"/>
      <c r="H2154" s="11"/>
      <c r="I2154" s="202"/>
      <c r="J2154" s="11"/>
      <c r="K2154" s="11"/>
      <c r="L2154" s="11"/>
      <c r="M2154" s="11"/>
      <c r="N2154" s="11"/>
      <c r="O2154" s="11"/>
      <c r="P2154" s="11"/>
      <c r="Q2154" s="11"/>
      <c r="R2154" s="11"/>
      <c r="S2154" s="11"/>
      <c r="T2154" s="11"/>
      <c r="U2154" s="11"/>
      <c r="V2154" s="11"/>
      <c r="W2154" s="11"/>
      <c r="X2154" s="11"/>
      <c r="Y2154" s="11"/>
      <c r="Z2154" s="11"/>
      <c r="AA2154" s="11"/>
      <c r="AB2154" s="11"/>
      <c r="AC2154" s="11"/>
      <c r="AD2154" s="11"/>
      <c r="AE2154" s="11"/>
      <c r="AF2154" s="11"/>
      <c r="AG2154" s="11"/>
      <c r="AH2154" s="11"/>
    </row>
    <row r="2155" spans="1:34" x14ac:dyDescent="0.25">
      <c r="A2155" s="11"/>
      <c r="B2155" s="11"/>
      <c r="C2155" s="11"/>
      <c r="D2155" s="11"/>
      <c r="E2155" s="11"/>
      <c r="H2155" s="11"/>
      <c r="I2155" s="202"/>
      <c r="J2155" s="11"/>
      <c r="K2155" s="11"/>
      <c r="L2155" s="11"/>
      <c r="M2155" s="11"/>
      <c r="N2155" s="11"/>
      <c r="O2155" s="11"/>
      <c r="P2155" s="11"/>
      <c r="Q2155" s="11"/>
      <c r="R2155" s="11"/>
      <c r="S2155" s="11"/>
      <c r="T2155" s="11"/>
      <c r="U2155" s="11"/>
      <c r="V2155" s="11"/>
      <c r="W2155" s="11"/>
      <c r="X2155" s="11"/>
      <c r="Y2155" s="11"/>
      <c r="Z2155" s="11"/>
      <c r="AA2155" s="11"/>
      <c r="AB2155" s="11"/>
      <c r="AC2155" s="11"/>
      <c r="AD2155" s="11"/>
      <c r="AE2155" s="11"/>
      <c r="AF2155" s="11"/>
      <c r="AG2155" s="11"/>
      <c r="AH2155" s="11"/>
    </row>
    <row r="2156" spans="1:34" x14ac:dyDescent="0.25">
      <c r="A2156" s="11"/>
      <c r="B2156" s="11"/>
      <c r="C2156" s="11"/>
      <c r="D2156" s="11"/>
      <c r="E2156" s="11"/>
      <c r="H2156" s="11"/>
      <c r="I2156" s="202"/>
      <c r="J2156" s="11"/>
      <c r="K2156" s="11"/>
      <c r="L2156" s="11"/>
      <c r="M2156" s="11"/>
      <c r="N2156" s="11"/>
      <c r="O2156" s="11"/>
      <c r="P2156" s="11"/>
      <c r="Q2156" s="11"/>
      <c r="R2156" s="11"/>
      <c r="S2156" s="11"/>
      <c r="T2156" s="11"/>
      <c r="U2156" s="11"/>
      <c r="V2156" s="11"/>
      <c r="W2156" s="11"/>
      <c r="X2156" s="11"/>
      <c r="Y2156" s="11"/>
      <c r="Z2156" s="11"/>
      <c r="AA2156" s="11"/>
      <c r="AB2156" s="11"/>
      <c r="AC2156" s="11"/>
      <c r="AD2156" s="11"/>
      <c r="AE2156" s="11"/>
      <c r="AF2156" s="11"/>
      <c r="AG2156" s="11"/>
      <c r="AH2156" s="11"/>
    </row>
    <row r="2157" spans="1:34" x14ac:dyDescent="0.25">
      <c r="A2157" s="11"/>
      <c r="B2157" s="11"/>
      <c r="C2157" s="11"/>
      <c r="D2157" s="11"/>
      <c r="E2157" s="11"/>
      <c r="H2157" s="11"/>
      <c r="I2157" s="202"/>
      <c r="J2157" s="11"/>
      <c r="K2157" s="11"/>
      <c r="L2157" s="11"/>
      <c r="M2157" s="11"/>
      <c r="N2157" s="11"/>
      <c r="O2157" s="11"/>
      <c r="P2157" s="11"/>
      <c r="Q2157" s="11"/>
      <c r="R2157" s="11"/>
      <c r="S2157" s="11"/>
      <c r="T2157" s="11"/>
      <c r="U2157" s="11"/>
      <c r="V2157" s="11"/>
      <c r="W2157" s="11"/>
      <c r="X2157" s="11"/>
      <c r="Y2157" s="11"/>
      <c r="Z2157" s="11"/>
      <c r="AA2157" s="11"/>
      <c r="AB2157" s="11"/>
      <c r="AC2157" s="11"/>
      <c r="AD2157" s="11"/>
      <c r="AE2157" s="11"/>
      <c r="AF2157" s="11"/>
      <c r="AG2157" s="11"/>
      <c r="AH2157" s="11"/>
    </row>
    <row r="2158" spans="1:34" x14ac:dyDescent="0.25">
      <c r="A2158" s="11"/>
      <c r="B2158" s="11"/>
      <c r="C2158" s="11"/>
      <c r="D2158" s="11"/>
      <c r="E2158" s="11"/>
      <c r="H2158" s="11"/>
      <c r="I2158" s="202"/>
      <c r="J2158" s="11"/>
      <c r="K2158" s="11"/>
      <c r="L2158" s="11"/>
      <c r="M2158" s="11"/>
      <c r="N2158" s="11"/>
      <c r="O2158" s="11"/>
      <c r="P2158" s="11"/>
      <c r="Q2158" s="11"/>
      <c r="R2158" s="11"/>
      <c r="S2158" s="11"/>
      <c r="T2158" s="11"/>
      <c r="U2158" s="11"/>
      <c r="V2158" s="11"/>
      <c r="W2158" s="11"/>
      <c r="X2158" s="11"/>
      <c r="Y2158" s="11"/>
      <c r="Z2158" s="11"/>
      <c r="AA2158" s="11"/>
      <c r="AB2158" s="11"/>
      <c r="AC2158" s="11"/>
      <c r="AD2158" s="11"/>
      <c r="AE2158" s="11"/>
      <c r="AF2158" s="11"/>
      <c r="AG2158" s="11"/>
      <c r="AH2158" s="11"/>
    </row>
    <row r="2159" spans="1:34" x14ac:dyDescent="0.25">
      <c r="A2159" s="11"/>
      <c r="B2159" s="11"/>
      <c r="C2159" s="11"/>
      <c r="D2159" s="11"/>
      <c r="E2159" s="11"/>
      <c r="H2159" s="11"/>
      <c r="I2159" s="202"/>
      <c r="J2159" s="11"/>
      <c r="K2159" s="11"/>
      <c r="L2159" s="11"/>
      <c r="M2159" s="11"/>
      <c r="N2159" s="11"/>
      <c r="O2159" s="11"/>
      <c r="P2159" s="11"/>
      <c r="Q2159" s="11"/>
      <c r="R2159" s="11"/>
      <c r="S2159" s="11"/>
      <c r="T2159" s="11"/>
      <c r="U2159" s="11"/>
      <c r="V2159" s="11"/>
      <c r="W2159" s="11"/>
      <c r="X2159" s="11"/>
      <c r="Y2159" s="11"/>
      <c r="Z2159" s="11"/>
      <c r="AA2159" s="11"/>
      <c r="AB2159" s="11"/>
      <c r="AC2159" s="11"/>
      <c r="AD2159" s="11"/>
      <c r="AE2159" s="11"/>
      <c r="AF2159" s="11"/>
      <c r="AG2159" s="11"/>
      <c r="AH2159" s="11"/>
    </row>
    <row r="2160" spans="1:34" x14ac:dyDescent="0.25">
      <c r="A2160" s="11"/>
      <c r="B2160" s="11"/>
      <c r="C2160" s="11"/>
      <c r="D2160" s="11"/>
      <c r="E2160" s="11"/>
      <c r="H2160" s="11"/>
      <c r="I2160" s="202"/>
      <c r="J2160" s="11"/>
      <c r="K2160" s="11"/>
      <c r="L2160" s="11"/>
      <c r="M2160" s="11"/>
      <c r="N2160" s="11"/>
      <c r="O2160" s="11"/>
      <c r="P2160" s="11"/>
      <c r="Q2160" s="11"/>
      <c r="R2160" s="11"/>
      <c r="S2160" s="11"/>
      <c r="T2160" s="11"/>
      <c r="U2160" s="11"/>
      <c r="V2160" s="11"/>
      <c r="W2160" s="11"/>
      <c r="X2160" s="11"/>
      <c r="Y2160" s="11"/>
      <c r="Z2160" s="11"/>
      <c r="AA2160" s="11"/>
      <c r="AB2160" s="11"/>
      <c r="AC2160" s="11"/>
      <c r="AD2160" s="11"/>
      <c r="AE2160" s="11"/>
      <c r="AF2160" s="11"/>
      <c r="AG2160" s="11"/>
      <c r="AH2160" s="11"/>
    </row>
    <row r="2161" spans="1:34" x14ac:dyDescent="0.25">
      <c r="A2161" s="11"/>
      <c r="B2161" s="11"/>
      <c r="C2161" s="11"/>
      <c r="D2161" s="11"/>
      <c r="E2161" s="11"/>
      <c r="H2161" s="11"/>
      <c r="I2161" s="202"/>
      <c r="J2161" s="11"/>
      <c r="K2161" s="11"/>
      <c r="L2161" s="11"/>
      <c r="M2161" s="11"/>
      <c r="N2161" s="11"/>
      <c r="O2161" s="11"/>
      <c r="P2161" s="11"/>
      <c r="Q2161" s="11"/>
      <c r="R2161" s="11"/>
      <c r="S2161" s="11"/>
      <c r="T2161" s="11"/>
      <c r="U2161" s="11"/>
      <c r="V2161" s="11"/>
      <c r="W2161" s="11"/>
      <c r="X2161" s="11"/>
      <c r="Y2161" s="11"/>
      <c r="Z2161" s="11"/>
      <c r="AA2161" s="11"/>
      <c r="AB2161" s="11"/>
      <c r="AC2161" s="11"/>
      <c r="AD2161" s="11"/>
      <c r="AE2161" s="11"/>
      <c r="AF2161" s="11"/>
      <c r="AG2161" s="11"/>
      <c r="AH2161" s="11"/>
    </row>
    <row r="2162" spans="1:34" x14ac:dyDescent="0.25">
      <c r="A2162" s="11"/>
      <c r="B2162" s="11"/>
      <c r="C2162" s="11"/>
      <c r="D2162" s="11"/>
      <c r="E2162" s="11"/>
      <c r="H2162" s="11"/>
      <c r="I2162" s="202"/>
      <c r="J2162" s="11"/>
      <c r="K2162" s="11"/>
      <c r="L2162" s="11"/>
      <c r="M2162" s="11"/>
      <c r="N2162" s="11"/>
      <c r="O2162" s="11"/>
      <c r="P2162" s="11"/>
      <c r="Q2162" s="11"/>
      <c r="R2162" s="11"/>
      <c r="S2162" s="11"/>
      <c r="T2162" s="11"/>
      <c r="U2162" s="11"/>
      <c r="V2162" s="11"/>
      <c r="W2162" s="11"/>
      <c r="X2162" s="11"/>
      <c r="Y2162" s="11"/>
      <c r="Z2162" s="11"/>
      <c r="AA2162" s="11"/>
      <c r="AB2162" s="11"/>
      <c r="AC2162" s="11"/>
      <c r="AD2162" s="11"/>
      <c r="AE2162" s="11"/>
      <c r="AF2162" s="11"/>
      <c r="AG2162" s="11"/>
      <c r="AH2162" s="11"/>
    </row>
    <row r="2163" spans="1:34" x14ac:dyDescent="0.25">
      <c r="A2163" s="11"/>
      <c r="B2163" s="11"/>
      <c r="C2163" s="11"/>
      <c r="D2163" s="11"/>
      <c r="E2163" s="11"/>
      <c r="H2163" s="11"/>
      <c r="I2163" s="202"/>
      <c r="J2163" s="11"/>
      <c r="K2163" s="11"/>
      <c r="L2163" s="11"/>
      <c r="M2163" s="11"/>
      <c r="N2163" s="11"/>
      <c r="O2163" s="11"/>
      <c r="P2163" s="11"/>
      <c r="Q2163" s="11"/>
      <c r="R2163" s="11"/>
      <c r="S2163" s="11"/>
      <c r="T2163" s="11"/>
      <c r="U2163" s="11"/>
      <c r="V2163" s="11"/>
      <c r="W2163" s="11"/>
      <c r="X2163" s="11"/>
      <c r="Y2163" s="11"/>
      <c r="Z2163" s="11"/>
      <c r="AA2163" s="11"/>
      <c r="AB2163" s="11"/>
      <c r="AC2163" s="11"/>
      <c r="AD2163" s="11"/>
      <c r="AE2163" s="11"/>
      <c r="AF2163" s="11"/>
      <c r="AG2163" s="11"/>
      <c r="AH2163" s="11"/>
    </row>
    <row r="2164" spans="1:34" x14ac:dyDescent="0.25">
      <c r="A2164" s="11"/>
      <c r="B2164" s="11"/>
      <c r="C2164" s="11"/>
      <c r="D2164" s="11"/>
      <c r="E2164" s="11"/>
      <c r="H2164" s="11"/>
      <c r="I2164" s="202"/>
      <c r="J2164" s="11"/>
      <c r="K2164" s="11"/>
      <c r="L2164" s="11"/>
      <c r="M2164" s="11"/>
      <c r="N2164" s="11"/>
      <c r="O2164" s="11"/>
      <c r="P2164" s="11"/>
      <c r="Q2164" s="11"/>
      <c r="R2164" s="11"/>
      <c r="S2164" s="11"/>
      <c r="T2164" s="11"/>
      <c r="U2164" s="11"/>
      <c r="V2164" s="11"/>
      <c r="W2164" s="11"/>
      <c r="X2164" s="11"/>
      <c r="Y2164" s="11"/>
      <c r="Z2164" s="11"/>
      <c r="AA2164" s="11"/>
      <c r="AB2164" s="11"/>
      <c r="AC2164" s="11"/>
      <c r="AD2164" s="11"/>
      <c r="AE2164" s="11"/>
      <c r="AF2164" s="11"/>
      <c r="AG2164" s="11"/>
      <c r="AH2164" s="11"/>
    </row>
    <row r="2165" spans="1:34" x14ac:dyDescent="0.25">
      <c r="A2165" s="11"/>
      <c r="B2165" s="11"/>
      <c r="C2165" s="11"/>
      <c r="D2165" s="11"/>
      <c r="E2165" s="11"/>
      <c r="H2165" s="11"/>
      <c r="I2165" s="202"/>
      <c r="J2165" s="11"/>
      <c r="K2165" s="11"/>
      <c r="L2165" s="11"/>
      <c r="M2165" s="11"/>
      <c r="N2165" s="11"/>
      <c r="O2165" s="11"/>
      <c r="P2165" s="11"/>
      <c r="Q2165" s="11"/>
      <c r="R2165" s="11"/>
      <c r="S2165" s="11"/>
      <c r="T2165" s="11"/>
      <c r="U2165" s="11"/>
      <c r="V2165" s="11"/>
      <c r="W2165" s="11"/>
      <c r="X2165" s="11"/>
      <c r="Y2165" s="11"/>
      <c r="Z2165" s="11"/>
      <c r="AA2165" s="11"/>
      <c r="AB2165" s="11"/>
      <c r="AC2165" s="11"/>
      <c r="AD2165" s="11"/>
      <c r="AE2165" s="11"/>
      <c r="AF2165" s="11"/>
      <c r="AG2165" s="11"/>
      <c r="AH2165" s="11"/>
    </row>
    <row r="2166" spans="1:34" x14ac:dyDescent="0.25">
      <c r="A2166" s="11"/>
      <c r="B2166" s="11"/>
      <c r="C2166" s="11"/>
      <c r="D2166" s="11"/>
      <c r="E2166" s="11"/>
      <c r="H2166" s="11"/>
      <c r="I2166" s="202"/>
      <c r="J2166" s="11"/>
      <c r="K2166" s="11"/>
      <c r="L2166" s="11"/>
      <c r="M2166" s="11"/>
      <c r="N2166" s="11"/>
      <c r="O2166" s="11"/>
      <c r="P2166" s="11"/>
      <c r="Q2166" s="11"/>
      <c r="R2166" s="11"/>
      <c r="S2166" s="11"/>
      <c r="T2166" s="11"/>
      <c r="U2166" s="11"/>
      <c r="V2166" s="11"/>
      <c r="W2166" s="11"/>
      <c r="X2166" s="11"/>
      <c r="Y2166" s="11"/>
      <c r="Z2166" s="11"/>
      <c r="AA2166" s="11"/>
      <c r="AB2166" s="11"/>
      <c r="AC2166" s="11"/>
      <c r="AD2166" s="11"/>
      <c r="AE2166" s="11"/>
      <c r="AF2166" s="11"/>
      <c r="AG2166" s="11"/>
      <c r="AH2166" s="11"/>
    </row>
    <row r="2167" spans="1:34" x14ac:dyDescent="0.25">
      <c r="A2167" s="11"/>
      <c r="B2167" s="11"/>
      <c r="C2167" s="11"/>
      <c r="D2167" s="11"/>
      <c r="E2167" s="11"/>
      <c r="H2167" s="11"/>
      <c r="I2167" s="202"/>
      <c r="J2167" s="11"/>
      <c r="K2167" s="11"/>
      <c r="L2167" s="11"/>
      <c r="M2167" s="11"/>
      <c r="N2167" s="11"/>
      <c r="O2167" s="11"/>
      <c r="P2167" s="11"/>
      <c r="Q2167" s="11"/>
      <c r="R2167" s="11"/>
      <c r="S2167" s="11"/>
      <c r="T2167" s="11"/>
      <c r="U2167" s="11"/>
      <c r="V2167" s="11"/>
      <c r="W2167" s="11"/>
      <c r="X2167" s="11"/>
      <c r="Y2167" s="11"/>
      <c r="Z2167" s="11"/>
      <c r="AA2167" s="11"/>
      <c r="AB2167" s="11"/>
      <c r="AC2167" s="11"/>
      <c r="AD2167" s="11"/>
      <c r="AE2167" s="11"/>
      <c r="AF2167" s="11"/>
      <c r="AG2167" s="11"/>
      <c r="AH2167" s="11"/>
    </row>
    <row r="2168" spans="1:34" x14ac:dyDescent="0.25">
      <c r="A2168" s="11"/>
      <c r="B2168" s="11"/>
      <c r="C2168" s="11"/>
      <c r="D2168" s="11"/>
      <c r="E2168" s="11"/>
      <c r="H2168" s="11"/>
      <c r="I2168" s="202"/>
      <c r="J2168" s="11"/>
      <c r="K2168" s="11"/>
      <c r="L2168" s="11"/>
      <c r="M2168" s="11"/>
      <c r="N2168" s="11"/>
      <c r="O2168" s="11"/>
      <c r="P2168" s="11"/>
      <c r="Q2168" s="11"/>
      <c r="R2168" s="11"/>
      <c r="S2168" s="11"/>
      <c r="T2168" s="11"/>
      <c r="U2168" s="11"/>
      <c r="V2168" s="11"/>
      <c r="W2168" s="11"/>
      <c r="X2168" s="11"/>
      <c r="Y2168" s="11"/>
      <c r="Z2168" s="11"/>
      <c r="AA2168" s="11"/>
      <c r="AB2168" s="11"/>
      <c r="AC2168" s="11"/>
      <c r="AD2168" s="11"/>
      <c r="AE2168" s="11"/>
      <c r="AF2168" s="11"/>
      <c r="AG2168" s="11"/>
      <c r="AH2168" s="11"/>
    </row>
    <row r="2169" spans="1:34" x14ac:dyDescent="0.25">
      <c r="A2169" s="11"/>
      <c r="B2169" s="11"/>
      <c r="C2169" s="11"/>
      <c r="D2169" s="11"/>
      <c r="E2169" s="11"/>
      <c r="H2169" s="11"/>
      <c r="I2169" s="202"/>
      <c r="J2169" s="11"/>
      <c r="K2169" s="11"/>
      <c r="L2169" s="11"/>
      <c r="M2169" s="11"/>
      <c r="N2169" s="11"/>
      <c r="O2169" s="11"/>
      <c r="P2169" s="11"/>
      <c r="Q2169" s="11"/>
      <c r="R2169" s="11"/>
      <c r="S2169" s="11"/>
      <c r="T2169" s="11"/>
      <c r="U2169" s="11"/>
      <c r="V2169" s="11"/>
      <c r="W2169" s="11"/>
      <c r="X2169" s="11"/>
      <c r="Y2169" s="11"/>
      <c r="Z2169" s="11"/>
      <c r="AA2169" s="11"/>
      <c r="AB2169" s="11"/>
      <c r="AC2169" s="11"/>
      <c r="AD2169" s="11"/>
      <c r="AE2169" s="11"/>
      <c r="AF2169" s="11"/>
      <c r="AG2169" s="11"/>
      <c r="AH2169" s="11"/>
    </row>
    <row r="2170" spans="1:34" x14ac:dyDescent="0.25">
      <c r="A2170" s="11"/>
      <c r="B2170" s="11"/>
      <c r="C2170" s="11"/>
      <c r="D2170" s="11"/>
      <c r="E2170" s="11"/>
      <c r="H2170" s="11"/>
      <c r="I2170" s="202"/>
      <c r="J2170" s="11"/>
      <c r="K2170" s="11"/>
      <c r="L2170" s="11"/>
      <c r="M2170" s="11"/>
      <c r="N2170" s="11"/>
      <c r="O2170" s="11"/>
      <c r="P2170" s="11"/>
      <c r="Q2170" s="11"/>
      <c r="R2170" s="11"/>
      <c r="S2170" s="11"/>
      <c r="T2170" s="11"/>
      <c r="U2170" s="11"/>
      <c r="V2170" s="11"/>
      <c r="W2170" s="11"/>
      <c r="X2170" s="11"/>
      <c r="Y2170" s="11"/>
      <c r="Z2170" s="11"/>
      <c r="AA2170" s="11"/>
      <c r="AB2170" s="11"/>
      <c r="AC2170" s="11"/>
      <c r="AD2170" s="11"/>
      <c r="AE2170" s="11"/>
      <c r="AF2170" s="11"/>
      <c r="AG2170" s="11"/>
      <c r="AH2170" s="11"/>
    </row>
    <row r="2171" spans="1:34" x14ac:dyDescent="0.25">
      <c r="A2171" s="11"/>
      <c r="B2171" s="11"/>
      <c r="C2171" s="11"/>
      <c r="D2171" s="11"/>
      <c r="E2171" s="11"/>
      <c r="H2171" s="11"/>
      <c r="I2171" s="202"/>
      <c r="J2171" s="11"/>
      <c r="K2171" s="11"/>
      <c r="L2171" s="11"/>
      <c r="M2171" s="11"/>
      <c r="N2171" s="11"/>
      <c r="O2171" s="11"/>
      <c r="P2171" s="11"/>
      <c r="Q2171" s="11"/>
      <c r="R2171" s="11"/>
      <c r="S2171" s="11"/>
      <c r="T2171" s="11"/>
      <c r="U2171" s="11"/>
      <c r="V2171" s="11"/>
      <c r="W2171" s="11"/>
      <c r="X2171" s="11"/>
      <c r="Y2171" s="11"/>
      <c r="Z2171" s="11"/>
      <c r="AA2171" s="11"/>
      <c r="AB2171" s="11"/>
      <c r="AC2171" s="11"/>
      <c r="AD2171" s="11"/>
      <c r="AE2171" s="11"/>
      <c r="AF2171" s="11"/>
      <c r="AG2171" s="11"/>
      <c r="AH2171" s="11"/>
    </row>
    <row r="2172" spans="1:34" x14ac:dyDescent="0.25">
      <c r="A2172" s="11"/>
      <c r="B2172" s="11"/>
      <c r="C2172" s="11"/>
      <c r="D2172" s="11"/>
      <c r="E2172" s="11"/>
      <c r="H2172" s="11"/>
      <c r="I2172" s="202"/>
      <c r="J2172" s="11"/>
      <c r="K2172" s="11"/>
      <c r="L2172" s="11"/>
      <c r="M2172" s="11"/>
      <c r="N2172" s="11"/>
      <c r="O2172" s="11"/>
      <c r="P2172" s="11"/>
      <c r="Q2172" s="11"/>
      <c r="R2172" s="11"/>
      <c r="S2172" s="11"/>
      <c r="T2172" s="11"/>
      <c r="U2172" s="11"/>
      <c r="V2172" s="11"/>
      <c r="W2172" s="11"/>
      <c r="X2172" s="11"/>
      <c r="Y2172" s="11"/>
      <c r="Z2172" s="11"/>
      <c r="AA2172" s="11"/>
      <c r="AB2172" s="11"/>
      <c r="AC2172" s="11"/>
      <c r="AD2172" s="11"/>
      <c r="AE2172" s="11"/>
      <c r="AF2172" s="11"/>
      <c r="AG2172" s="11"/>
      <c r="AH2172" s="11"/>
    </row>
    <row r="2173" spans="1:34" x14ac:dyDescent="0.25">
      <c r="A2173" s="11"/>
      <c r="B2173" s="11"/>
      <c r="C2173" s="11"/>
      <c r="D2173" s="11"/>
      <c r="E2173" s="11"/>
      <c r="H2173" s="11"/>
      <c r="I2173" s="202"/>
      <c r="J2173" s="11"/>
      <c r="K2173" s="11"/>
      <c r="L2173" s="11"/>
      <c r="M2173" s="11"/>
      <c r="N2173" s="11"/>
      <c r="O2173" s="11"/>
      <c r="P2173" s="11"/>
      <c r="Q2173" s="11"/>
      <c r="R2173" s="11"/>
      <c r="S2173" s="11"/>
      <c r="T2173" s="11"/>
      <c r="U2173" s="11"/>
      <c r="V2173" s="11"/>
      <c r="W2173" s="11"/>
      <c r="X2173" s="11"/>
      <c r="Y2173" s="11"/>
      <c r="Z2173" s="11"/>
      <c r="AA2173" s="11"/>
      <c r="AB2173" s="11"/>
      <c r="AC2173" s="11"/>
      <c r="AD2173" s="11"/>
      <c r="AE2173" s="11"/>
      <c r="AF2173" s="11"/>
      <c r="AG2173" s="11"/>
      <c r="AH2173" s="11"/>
    </row>
    <row r="2174" spans="1:34" x14ac:dyDescent="0.25">
      <c r="A2174" s="11"/>
      <c r="B2174" s="11"/>
      <c r="C2174" s="11"/>
      <c r="D2174" s="11"/>
      <c r="E2174" s="11"/>
      <c r="H2174" s="11"/>
      <c r="I2174" s="202"/>
      <c r="J2174" s="11"/>
      <c r="K2174" s="11"/>
      <c r="L2174" s="11"/>
      <c r="M2174" s="11"/>
      <c r="N2174" s="11"/>
      <c r="O2174" s="11"/>
      <c r="P2174" s="11"/>
      <c r="Q2174" s="11"/>
      <c r="R2174" s="11"/>
      <c r="S2174" s="11"/>
      <c r="T2174" s="11"/>
      <c r="U2174" s="11"/>
      <c r="V2174" s="11"/>
      <c r="W2174" s="11"/>
      <c r="X2174" s="11"/>
      <c r="Y2174" s="11"/>
      <c r="Z2174" s="11"/>
      <c r="AA2174" s="11"/>
      <c r="AB2174" s="11"/>
      <c r="AC2174" s="11"/>
      <c r="AD2174" s="11"/>
      <c r="AE2174" s="11"/>
      <c r="AF2174" s="11"/>
      <c r="AG2174" s="11"/>
      <c r="AH2174" s="11"/>
    </row>
    <row r="2175" spans="1:34" x14ac:dyDescent="0.25">
      <c r="A2175" s="11"/>
      <c r="B2175" s="11"/>
      <c r="C2175" s="11"/>
      <c r="D2175" s="11"/>
      <c r="E2175" s="11"/>
      <c r="H2175" s="11"/>
      <c r="I2175" s="202"/>
      <c r="J2175" s="11"/>
      <c r="K2175" s="11"/>
      <c r="L2175" s="11"/>
      <c r="M2175" s="11"/>
      <c r="N2175" s="11"/>
      <c r="O2175" s="11"/>
      <c r="P2175" s="11"/>
      <c r="Q2175" s="11"/>
      <c r="R2175" s="11"/>
      <c r="S2175" s="11"/>
      <c r="T2175" s="11"/>
      <c r="U2175" s="11"/>
      <c r="V2175" s="11"/>
      <c r="W2175" s="11"/>
      <c r="X2175" s="11"/>
      <c r="Y2175" s="11"/>
      <c r="Z2175" s="11"/>
      <c r="AA2175" s="11"/>
      <c r="AB2175" s="11"/>
      <c r="AC2175" s="11"/>
      <c r="AD2175" s="11"/>
      <c r="AE2175" s="11"/>
      <c r="AF2175" s="11"/>
      <c r="AG2175" s="11"/>
      <c r="AH2175" s="11"/>
    </row>
    <row r="2176" spans="1:34" x14ac:dyDescent="0.25">
      <c r="A2176" s="11"/>
      <c r="B2176" s="11"/>
      <c r="C2176" s="11"/>
      <c r="D2176" s="11"/>
      <c r="E2176" s="11"/>
      <c r="H2176" s="11"/>
      <c r="I2176" s="202"/>
      <c r="J2176" s="11"/>
      <c r="K2176" s="11"/>
      <c r="L2176" s="11"/>
      <c r="M2176" s="11"/>
      <c r="N2176" s="11"/>
      <c r="O2176" s="11"/>
      <c r="P2176" s="11"/>
      <c r="Q2176" s="11"/>
      <c r="R2176" s="11"/>
      <c r="S2176" s="11"/>
      <c r="T2176" s="11"/>
      <c r="U2176" s="11"/>
      <c r="V2176" s="11"/>
      <c r="W2176" s="11"/>
      <c r="X2176" s="11"/>
      <c r="Y2176" s="11"/>
      <c r="Z2176" s="11"/>
      <c r="AA2176" s="11"/>
      <c r="AB2176" s="11"/>
      <c r="AC2176" s="11"/>
      <c r="AD2176" s="11"/>
      <c r="AE2176" s="11"/>
      <c r="AF2176" s="11"/>
      <c r="AG2176" s="11"/>
      <c r="AH2176" s="11"/>
    </row>
    <row r="2177" spans="1:34" x14ac:dyDescent="0.25">
      <c r="A2177" s="11"/>
      <c r="B2177" s="11"/>
      <c r="C2177" s="11"/>
      <c r="D2177" s="11"/>
      <c r="E2177" s="11"/>
      <c r="H2177" s="11"/>
      <c r="I2177" s="202"/>
      <c r="J2177" s="11"/>
      <c r="K2177" s="11"/>
      <c r="L2177" s="11"/>
      <c r="M2177" s="11"/>
      <c r="N2177" s="11"/>
      <c r="O2177" s="11"/>
      <c r="P2177" s="11"/>
      <c r="Q2177" s="11"/>
      <c r="R2177" s="11"/>
      <c r="S2177" s="11"/>
      <c r="T2177" s="11"/>
      <c r="U2177" s="11"/>
      <c r="V2177" s="11"/>
      <c r="W2177" s="11"/>
      <c r="X2177" s="11"/>
      <c r="Y2177" s="11"/>
      <c r="Z2177" s="11"/>
      <c r="AA2177" s="11"/>
      <c r="AB2177" s="11"/>
      <c r="AC2177" s="11"/>
      <c r="AD2177" s="11"/>
      <c r="AE2177" s="11"/>
      <c r="AF2177" s="11"/>
      <c r="AG2177" s="11"/>
      <c r="AH2177" s="11"/>
    </row>
    <row r="2178" spans="1:34" x14ac:dyDescent="0.25">
      <c r="A2178" s="11"/>
      <c r="B2178" s="11"/>
      <c r="C2178" s="11"/>
      <c r="D2178" s="11"/>
      <c r="E2178" s="11"/>
      <c r="H2178" s="11"/>
      <c r="I2178" s="202"/>
      <c r="J2178" s="11"/>
      <c r="K2178" s="11"/>
      <c r="L2178" s="11"/>
      <c r="M2178" s="11"/>
      <c r="N2178" s="11"/>
      <c r="O2178" s="11"/>
      <c r="P2178" s="11"/>
      <c r="Q2178" s="11"/>
      <c r="R2178" s="11"/>
      <c r="S2178" s="11"/>
      <c r="T2178" s="11"/>
      <c r="U2178" s="11"/>
      <c r="V2178" s="11"/>
      <c r="W2178" s="11"/>
      <c r="X2178" s="11"/>
      <c r="Y2178" s="11"/>
      <c r="Z2178" s="11"/>
      <c r="AA2178" s="11"/>
      <c r="AB2178" s="11"/>
      <c r="AC2178" s="11"/>
      <c r="AD2178" s="11"/>
      <c r="AE2178" s="11"/>
      <c r="AF2178" s="11"/>
      <c r="AG2178" s="11"/>
      <c r="AH2178" s="11"/>
    </row>
    <row r="2179" spans="1:34" x14ac:dyDescent="0.25">
      <c r="A2179" s="11"/>
      <c r="B2179" s="11"/>
      <c r="C2179" s="11"/>
      <c r="D2179" s="11"/>
      <c r="E2179" s="11"/>
      <c r="H2179" s="11"/>
      <c r="I2179" s="202"/>
      <c r="J2179" s="11"/>
      <c r="K2179" s="11"/>
      <c r="L2179" s="11"/>
      <c r="M2179" s="11"/>
      <c r="N2179" s="11"/>
      <c r="O2179" s="11"/>
      <c r="P2179" s="11"/>
      <c r="Q2179" s="11"/>
      <c r="R2179" s="11"/>
      <c r="S2179" s="11"/>
      <c r="T2179" s="11"/>
      <c r="U2179" s="11"/>
      <c r="V2179" s="11"/>
      <c r="W2179" s="11"/>
      <c r="X2179" s="11"/>
      <c r="Y2179" s="11"/>
      <c r="Z2179" s="11"/>
      <c r="AA2179" s="11"/>
      <c r="AB2179" s="11"/>
      <c r="AC2179" s="11"/>
      <c r="AD2179" s="11"/>
      <c r="AE2179" s="11"/>
      <c r="AF2179" s="11"/>
      <c r="AG2179" s="11"/>
      <c r="AH2179" s="11"/>
    </row>
    <row r="2180" spans="1:34" x14ac:dyDescent="0.25">
      <c r="A2180" s="11"/>
      <c r="B2180" s="11"/>
      <c r="C2180" s="11"/>
      <c r="D2180" s="11"/>
      <c r="E2180" s="11"/>
      <c r="H2180" s="11"/>
      <c r="I2180" s="202"/>
      <c r="J2180" s="11"/>
      <c r="K2180" s="11"/>
      <c r="L2180" s="11"/>
      <c r="M2180" s="11"/>
      <c r="N2180" s="11"/>
      <c r="O2180" s="11"/>
      <c r="P2180" s="11"/>
      <c r="Q2180" s="11"/>
      <c r="R2180" s="11"/>
      <c r="S2180" s="11"/>
      <c r="T2180" s="11"/>
      <c r="U2180" s="11"/>
      <c r="V2180" s="11"/>
      <c r="W2180" s="11"/>
      <c r="X2180" s="11"/>
      <c r="Y2180" s="11"/>
      <c r="Z2180" s="11"/>
      <c r="AA2180" s="11"/>
      <c r="AB2180" s="11"/>
      <c r="AC2180" s="11"/>
      <c r="AD2180" s="11"/>
      <c r="AE2180" s="11"/>
      <c r="AF2180" s="11"/>
      <c r="AG2180" s="11"/>
      <c r="AH2180" s="11"/>
    </row>
    <row r="2181" spans="1:34" x14ac:dyDescent="0.25">
      <c r="A2181" s="11"/>
      <c r="B2181" s="11"/>
      <c r="C2181" s="11"/>
      <c r="D2181" s="11"/>
      <c r="E2181" s="11"/>
      <c r="H2181" s="11"/>
      <c r="I2181" s="202"/>
      <c r="J2181" s="11"/>
      <c r="K2181" s="11"/>
      <c r="L2181" s="11"/>
      <c r="M2181" s="11"/>
      <c r="N2181" s="11"/>
      <c r="O2181" s="11"/>
      <c r="P2181" s="11"/>
      <c r="Q2181" s="11"/>
      <c r="R2181" s="11"/>
      <c r="S2181" s="11"/>
      <c r="T2181" s="11"/>
      <c r="U2181" s="11"/>
      <c r="V2181" s="11"/>
      <c r="W2181" s="11"/>
      <c r="X2181" s="11"/>
      <c r="Y2181" s="11"/>
      <c r="Z2181" s="11"/>
      <c r="AA2181" s="11"/>
      <c r="AB2181" s="11"/>
      <c r="AC2181" s="11"/>
      <c r="AD2181" s="11"/>
      <c r="AE2181" s="11"/>
      <c r="AF2181" s="11"/>
      <c r="AG2181" s="11"/>
      <c r="AH2181" s="11"/>
    </row>
    <row r="2182" spans="1:34" x14ac:dyDescent="0.25">
      <c r="A2182" s="11"/>
      <c r="B2182" s="11"/>
      <c r="C2182" s="11"/>
      <c r="D2182" s="11"/>
      <c r="E2182" s="11"/>
      <c r="H2182" s="11"/>
      <c r="I2182" s="202"/>
      <c r="J2182" s="11"/>
      <c r="K2182" s="11"/>
      <c r="L2182" s="11"/>
      <c r="M2182" s="11"/>
      <c r="N2182" s="11"/>
      <c r="O2182" s="11"/>
      <c r="P2182" s="11"/>
      <c r="Q2182" s="11"/>
      <c r="R2182" s="11"/>
      <c r="S2182" s="11"/>
      <c r="T2182" s="11"/>
      <c r="U2182" s="11"/>
      <c r="V2182" s="11"/>
      <c r="W2182" s="11"/>
      <c r="X2182" s="11"/>
      <c r="Y2182" s="11"/>
      <c r="Z2182" s="11"/>
      <c r="AA2182" s="11"/>
      <c r="AB2182" s="11"/>
      <c r="AC2182" s="11"/>
      <c r="AD2182" s="11"/>
      <c r="AE2182" s="11"/>
      <c r="AF2182" s="11"/>
      <c r="AG2182" s="11"/>
      <c r="AH2182" s="11"/>
    </row>
    <row r="2183" spans="1:34" x14ac:dyDescent="0.25">
      <c r="A2183" s="11"/>
      <c r="B2183" s="11"/>
      <c r="C2183" s="11"/>
      <c r="D2183" s="11"/>
      <c r="E2183" s="11"/>
      <c r="H2183" s="11"/>
      <c r="I2183" s="202"/>
      <c r="J2183" s="11"/>
      <c r="K2183" s="11"/>
      <c r="L2183" s="11"/>
      <c r="M2183" s="11"/>
      <c r="N2183" s="11"/>
      <c r="O2183" s="11"/>
      <c r="P2183" s="11"/>
      <c r="Q2183" s="11"/>
      <c r="R2183" s="11"/>
      <c r="S2183" s="11"/>
      <c r="T2183" s="11"/>
      <c r="U2183" s="11"/>
      <c r="V2183" s="11"/>
      <c r="W2183" s="11"/>
      <c r="X2183" s="11"/>
      <c r="Y2183" s="11"/>
      <c r="Z2183" s="11"/>
      <c r="AA2183" s="11"/>
      <c r="AB2183" s="11"/>
      <c r="AC2183" s="11"/>
      <c r="AD2183" s="11"/>
      <c r="AE2183" s="11"/>
      <c r="AF2183" s="11"/>
      <c r="AG2183" s="11"/>
      <c r="AH2183" s="11"/>
    </row>
    <row r="2184" spans="1:34" x14ac:dyDescent="0.25">
      <c r="A2184" s="11"/>
      <c r="B2184" s="11"/>
      <c r="C2184" s="11"/>
      <c r="D2184" s="11"/>
      <c r="E2184" s="11"/>
      <c r="H2184" s="11"/>
      <c r="I2184" s="202"/>
      <c r="J2184" s="11"/>
      <c r="K2184" s="11"/>
      <c r="L2184" s="11"/>
      <c r="M2184" s="11"/>
      <c r="N2184" s="11"/>
      <c r="O2184" s="11"/>
      <c r="P2184" s="11"/>
      <c r="Q2184" s="11"/>
      <c r="R2184" s="11"/>
      <c r="S2184" s="11"/>
      <c r="T2184" s="11"/>
      <c r="U2184" s="11"/>
      <c r="V2184" s="11"/>
      <c r="W2184" s="11"/>
      <c r="X2184" s="11"/>
      <c r="Y2184" s="11"/>
      <c r="Z2184" s="11"/>
      <c r="AA2184" s="11"/>
      <c r="AB2184" s="11"/>
      <c r="AC2184" s="11"/>
      <c r="AD2184" s="11"/>
      <c r="AE2184" s="11"/>
      <c r="AF2184" s="11"/>
      <c r="AG2184" s="11"/>
      <c r="AH2184" s="11"/>
    </row>
    <row r="2185" spans="1:34" x14ac:dyDescent="0.25">
      <c r="A2185" s="11"/>
      <c r="B2185" s="11"/>
      <c r="C2185" s="11"/>
      <c r="D2185" s="11"/>
      <c r="E2185" s="11"/>
      <c r="H2185" s="11"/>
      <c r="I2185" s="202"/>
      <c r="J2185" s="11"/>
      <c r="K2185" s="11"/>
      <c r="L2185" s="11"/>
      <c r="M2185" s="11"/>
      <c r="N2185" s="11"/>
      <c r="O2185" s="11"/>
      <c r="P2185" s="11"/>
      <c r="Q2185" s="11"/>
      <c r="R2185" s="11"/>
      <c r="S2185" s="11"/>
      <c r="T2185" s="11"/>
      <c r="U2185" s="11"/>
      <c r="V2185" s="11"/>
      <c r="W2185" s="11"/>
      <c r="X2185" s="11"/>
      <c r="Y2185" s="11"/>
      <c r="Z2185" s="11"/>
      <c r="AA2185" s="11"/>
      <c r="AB2185" s="11"/>
      <c r="AC2185" s="11"/>
      <c r="AD2185" s="11"/>
      <c r="AE2185" s="11"/>
      <c r="AF2185" s="11"/>
      <c r="AG2185" s="11"/>
      <c r="AH2185" s="11"/>
    </row>
    <row r="2186" spans="1:34" x14ac:dyDescent="0.25">
      <c r="A2186" s="11"/>
      <c r="B2186" s="11"/>
      <c r="C2186" s="11"/>
      <c r="D2186" s="11"/>
      <c r="E2186" s="11"/>
      <c r="H2186" s="11"/>
      <c r="I2186" s="202"/>
      <c r="J2186" s="11"/>
      <c r="K2186" s="11"/>
      <c r="L2186" s="11"/>
      <c r="M2186" s="11"/>
      <c r="N2186" s="11"/>
      <c r="O2186" s="11"/>
      <c r="P2186" s="11"/>
      <c r="Q2186" s="11"/>
      <c r="R2186" s="11"/>
      <c r="S2186" s="11"/>
      <c r="T2186" s="11"/>
      <c r="U2186" s="11"/>
      <c r="V2186" s="11"/>
      <c r="W2186" s="11"/>
      <c r="X2186" s="11"/>
      <c r="Y2186" s="11"/>
      <c r="Z2186" s="11"/>
      <c r="AA2186" s="11"/>
      <c r="AB2186" s="11"/>
      <c r="AC2186" s="11"/>
      <c r="AD2186" s="11"/>
      <c r="AE2186" s="11"/>
      <c r="AF2186" s="11"/>
      <c r="AG2186" s="11"/>
      <c r="AH2186" s="11"/>
    </row>
    <row r="2187" spans="1:34" x14ac:dyDescent="0.25">
      <c r="A2187" s="11"/>
      <c r="B2187" s="11"/>
      <c r="C2187" s="11"/>
      <c r="D2187" s="11"/>
      <c r="E2187" s="11"/>
      <c r="H2187" s="11"/>
      <c r="I2187" s="202"/>
      <c r="J2187" s="11"/>
      <c r="K2187" s="11"/>
      <c r="L2187" s="11"/>
      <c r="M2187" s="11"/>
      <c r="N2187" s="11"/>
      <c r="O2187" s="11"/>
      <c r="P2187" s="11"/>
      <c r="Q2187" s="11"/>
      <c r="R2187" s="11"/>
      <c r="S2187" s="11"/>
      <c r="T2187" s="11"/>
      <c r="U2187" s="11"/>
      <c r="V2187" s="11"/>
      <c r="W2187" s="11"/>
      <c r="X2187" s="11"/>
      <c r="Y2187" s="11"/>
      <c r="Z2187" s="11"/>
      <c r="AA2187" s="11"/>
      <c r="AB2187" s="11"/>
      <c r="AC2187" s="11"/>
      <c r="AD2187" s="11"/>
      <c r="AE2187" s="11"/>
      <c r="AF2187" s="11"/>
      <c r="AG2187" s="11"/>
      <c r="AH2187" s="11"/>
    </row>
    <row r="2188" spans="1:34" x14ac:dyDescent="0.25">
      <c r="A2188" s="11"/>
      <c r="B2188" s="11"/>
      <c r="C2188" s="11"/>
      <c r="D2188" s="11"/>
      <c r="E2188" s="11"/>
      <c r="H2188" s="11"/>
      <c r="I2188" s="202"/>
      <c r="J2188" s="11"/>
      <c r="K2188" s="11"/>
      <c r="L2188" s="11"/>
      <c r="M2188" s="11"/>
      <c r="N2188" s="11"/>
      <c r="O2188" s="11"/>
      <c r="P2188" s="11"/>
      <c r="Q2188" s="11"/>
      <c r="R2188" s="11"/>
      <c r="S2188" s="11"/>
      <c r="T2188" s="11"/>
      <c r="U2188" s="11"/>
      <c r="V2188" s="11"/>
      <c r="W2188" s="11"/>
      <c r="X2188" s="11"/>
      <c r="Y2188" s="11"/>
      <c r="Z2188" s="11"/>
      <c r="AA2188" s="11"/>
      <c r="AB2188" s="11"/>
      <c r="AC2188" s="11"/>
      <c r="AD2188" s="11"/>
      <c r="AE2188" s="11"/>
      <c r="AF2188" s="11"/>
      <c r="AG2188" s="11"/>
      <c r="AH2188" s="11"/>
    </row>
    <row r="2189" spans="1:34" x14ac:dyDescent="0.25">
      <c r="A2189" s="11"/>
      <c r="B2189" s="11"/>
      <c r="C2189" s="11"/>
      <c r="D2189" s="11"/>
      <c r="E2189" s="11"/>
      <c r="H2189" s="11"/>
      <c r="I2189" s="202"/>
      <c r="J2189" s="11"/>
      <c r="K2189" s="11"/>
      <c r="L2189" s="11"/>
      <c r="M2189" s="11"/>
      <c r="N2189" s="11"/>
      <c r="O2189" s="11"/>
      <c r="P2189" s="11"/>
      <c r="Q2189" s="11"/>
      <c r="R2189" s="11"/>
      <c r="S2189" s="11"/>
      <c r="T2189" s="11"/>
      <c r="U2189" s="11"/>
      <c r="V2189" s="11"/>
      <c r="W2189" s="11"/>
      <c r="X2189" s="11"/>
      <c r="Y2189" s="11"/>
      <c r="Z2189" s="11"/>
      <c r="AA2189" s="11"/>
      <c r="AB2189" s="11"/>
      <c r="AC2189" s="11"/>
      <c r="AD2189" s="11"/>
      <c r="AE2189" s="11"/>
      <c r="AF2189" s="11"/>
      <c r="AG2189" s="11"/>
      <c r="AH2189" s="11"/>
    </row>
    <row r="2190" spans="1:34" x14ac:dyDescent="0.25">
      <c r="A2190" s="11"/>
      <c r="B2190" s="11"/>
      <c r="C2190" s="11"/>
      <c r="D2190" s="11"/>
      <c r="E2190" s="11"/>
      <c r="H2190" s="11"/>
      <c r="I2190" s="202"/>
      <c r="J2190" s="11"/>
      <c r="K2190" s="11"/>
      <c r="L2190" s="11"/>
      <c r="M2190" s="11"/>
      <c r="N2190" s="11"/>
      <c r="O2190" s="11"/>
      <c r="P2190" s="11"/>
      <c r="Q2190" s="11"/>
      <c r="R2190" s="11"/>
      <c r="S2190" s="11"/>
      <c r="T2190" s="11"/>
      <c r="U2190" s="11"/>
      <c r="V2190" s="11"/>
      <c r="W2190" s="11"/>
      <c r="X2190" s="11"/>
      <c r="Y2190" s="11"/>
      <c r="Z2190" s="11"/>
      <c r="AA2190" s="11"/>
      <c r="AB2190" s="11"/>
      <c r="AC2190" s="11"/>
      <c r="AD2190" s="11"/>
      <c r="AE2190" s="11"/>
      <c r="AF2190" s="11"/>
      <c r="AG2190" s="11"/>
      <c r="AH2190" s="11"/>
    </row>
    <row r="2191" spans="1:34" x14ac:dyDescent="0.25">
      <c r="A2191" s="11"/>
      <c r="B2191" s="11"/>
      <c r="C2191" s="11"/>
      <c r="D2191" s="11"/>
      <c r="E2191" s="11"/>
      <c r="H2191" s="11"/>
      <c r="I2191" s="202"/>
      <c r="J2191" s="11"/>
      <c r="K2191" s="11"/>
      <c r="L2191" s="11"/>
      <c r="M2191" s="11"/>
      <c r="N2191" s="11"/>
      <c r="O2191" s="11"/>
      <c r="P2191" s="11"/>
      <c r="Q2191" s="11"/>
      <c r="R2191" s="11"/>
      <c r="S2191" s="11"/>
      <c r="T2191" s="11"/>
      <c r="U2191" s="11"/>
      <c r="V2191" s="11"/>
      <c r="W2191" s="11"/>
      <c r="X2191" s="11"/>
      <c r="Y2191" s="11"/>
      <c r="Z2191" s="11"/>
      <c r="AA2191" s="11"/>
      <c r="AB2191" s="11"/>
      <c r="AC2191" s="11"/>
      <c r="AD2191" s="11"/>
      <c r="AE2191" s="11"/>
      <c r="AF2191" s="11"/>
      <c r="AG2191" s="11"/>
      <c r="AH2191" s="11"/>
    </row>
    <row r="2192" spans="1:34" x14ac:dyDescent="0.25">
      <c r="A2192" s="11"/>
      <c r="B2192" s="11"/>
      <c r="C2192" s="11"/>
      <c r="D2192" s="11"/>
      <c r="E2192" s="11"/>
      <c r="H2192" s="11"/>
      <c r="I2192" s="202"/>
      <c r="J2192" s="11"/>
      <c r="K2192" s="11"/>
      <c r="L2192" s="11"/>
      <c r="M2192" s="11"/>
      <c r="N2192" s="11"/>
      <c r="O2192" s="11"/>
      <c r="P2192" s="11"/>
      <c r="Q2192" s="11"/>
      <c r="R2192" s="11"/>
      <c r="S2192" s="11"/>
      <c r="T2192" s="11"/>
      <c r="U2192" s="11"/>
      <c r="V2192" s="11"/>
      <c r="W2192" s="11"/>
      <c r="X2192" s="11"/>
      <c r="Y2192" s="11"/>
      <c r="Z2192" s="11"/>
      <c r="AA2192" s="11"/>
      <c r="AB2192" s="11"/>
      <c r="AC2192" s="11"/>
      <c r="AD2192" s="11"/>
      <c r="AE2192" s="11"/>
      <c r="AF2192" s="11"/>
      <c r="AG2192" s="11"/>
      <c r="AH2192" s="11"/>
    </row>
    <row r="2193" spans="1:34" x14ac:dyDescent="0.25">
      <c r="A2193" s="11"/>
      <c r="B2193" s="11"/>
      <c r="C2193" s="11"/>
      <c r="D2193" s="11"/>
      <c r="E2193" s="11"/>
      <c r="H2193" s="11"/>
      <c r="I2193" s="202"/>
      <c r="J2193" s="11"/>
      <c r="K2193" s="11"/>
      <c r="L2193" s="11"/>
      <c r="M2193" s="11"/>
      <c r="N2193" s="11"/>
      <c r="O2193" s="11"/>
      <c r="P2193" s="11"/>
      <c r="Q2193" s="11"/>
      <c r="R2193" s="11"/>
      <c r="S2193" s="11"/>
      <c r="T2193" s="11"/>
      <c r="U2193" s="11"/>
      <c r="V2193" s="11"/>
      <c r="W2193" s="11"/>
      <c r="X2193" s="11"/>
      <c r="Y2193" s="11"/>
      <c r="Z2193" s="11"/>
      <c r="AA2193" s="11"/>
      <c r="AB2193" s="11"/>
      <c r="AC2193" s="11"/>
      <c r="AD2193" s="11"/>
      <c r="AE2193" s="11"/>
      <c r="AF2193" s="11"/>
      <c r="AG2193" s="11"/>
      <c r="AH2193" s="11"/>
    </row>
    <row r="2194" spans="1:34" x14ac:dyDescent="0.25">
      <c r="A2194" s="11"/>
      <c r="B2194" s="11"/>
      <c r="C2194" s="11"/>
      <c r="D2194" s="11"/>
      <c r="E2194" s="11"/>
      <c r="H2194" s="11"/>
      <c r="I2194" s="202"/>
      <c r="J2194" s="11"/>
      <c r="K2194" s="11"/>
      <c r="L2194" s="11"/>
      <c r="M2194" s="11"/>
      <c r="N2194" s="11"/>
      <c r="O2194" s="11"/>
      <c r="P2194" s="11"/>
      <c r="Q2194" s="11"/>
      <c r="R2194" s="11"/>
      <c r="S2194" s="11"/>
      <c r="T2194" s="11"/>
      <c r="U2194" s="11"/>
      <c r="V2194" s="11"/>
      <c r="W2194" s="11"/>
      <c r="X2194" s="11"/>
      <c r="Y2194" s="11"/>
      <c r="Z2194" s="11"/>
      <c r="AA2194" s="11"/>
      <c r="AB2194" s="11"/>
      <c r="AC2194" s="11"/>
      <c r="AD2194" s="11"/>
      <c r="AE2194" s="11"/>
      <c r="AF2194" s="11"/>
      <c r="AG2194" s="11"/>
      <c r="AH2194" s="11"/>
    </row>
    <row r="2195" spans="1:34" x14ac:dyDescent="0.25">
      <c r="A2195" s="11"/>
      <c r="B2195" s="11"/>
      <c r="C2195" s="11"/>
      <c r="D2195" s="11"/>
      <c r="E2195" s="11"/>
      <c r="H2195" s="11"/>
      <c r="I2195" s="202"/>
      <c r="J2195" s="11"/>
      <c r="K2195" s="11"/>
      <c r="L2195" s="11"/>
      <c r="M2195" s="11"/>
      <c r="N2195" s="11"/>
      <c r="O2195" s="11"/>
      <c r="P2195" s="11"/>
      <c r="Q2195" s="11"/>
      <c r="R2195" s="11"/>
      <c r="S2195" s="11"/>
      <c r="T2195" s="11"/>
      <c r="U2195" s="11"/>
      <c r="V2195" s="11"/>
      <c r="W2195" s="11"/>
      <c r="X2195" s="11"/>
      <c r="Y2195" s="11"/>
      <c r="Z2195" s="11"/>
      <c r="AA2195" s="11"/>
      <c r="AB2195" s="11"/>
      <c r="AC2195" s="11"/>
      <c r="AD2195" s="11"/>
      <c r="AE2195" s="11"/>
      <c r="AF2195" s="11"/>
      <c r="AG2195" s="11"/>
      <c r="AH2195" s="11"/>
    </row>
    <row r="2196" spans="1:34" x14ac:dyDescent="0.25">
      <c r="A2196" s="11"/>
      <c r="B2196" s="11"/>
      <c r="C2196" s="11"/>
      <c r="D2196" s="11"/>
      <c r="E2196" s="11"/>
      <c r="H2196" s="11"/>
      <c r="I2196" s="202"/>
      <c r="J2196" s="11"/>
      <c r="K2196" s="11"/>
      <c r="L2196" s="11"/>
      <c r="M2196" s="11"/>
      <c r="N2196" s="11"/>
      <c r="O2196" s="11"/>
      <c r="P2196" s="11"/>
      <c r="Q2196" s="11"/>
      <c r="R2196" s="11"/>
      <c r="S2196" s="11"/>
      <c r="T2196" s="11"/>
      <c r="U2196" s="11"/>
      <c r="V2196" s="11"/>
      <c r="W2196" s="11"/>
      <c r="X2196" s="11"/>
      <c r="Y2196" s="11"/>
      <c r="Z2196" s="11"/>
      <c r="AA2196" s="11"/>
      <c r="AB2196" s="11"/>
      <c r="AC2196" s="11"/>
      <c r="AD2196" s="11"/>
      <c r="AE2196" s="11"/>
      <c r="AF2196" s="11"/>
      <c r="AG2196" s="11"/>
      <c r="AH2196" s="11"/>
    </row>
    <row r="2197" spans="1:34" x14ac:dyDescent="0.25">
      <c r="A2197" s="11"/>
      <c r="B2197" s="11"/>
      <c r="C2197" s="11"/>
      <c r="D2197" s="11"/>
      <c r="E2197" s="11"/>
      <c r="H2197" s="11"/>
      <c r="I2197" s="202"/>
      <c r="J2197" s="11"/>
      <c r="K2197" s="11"/>
      <c r="L2197" s="11"/>
      <c r="M2197" s="11"/>
      <c r="N2197" s="11"/>
      <c r="O2197" s="11"/>
      <c r="P2197" s="11"/>
      <c r="Q2197" s="11"/>
      <c r="R2197" s="11"/>
      <c r="S2197" s="11"/>
      <c r="T2197" s="11"/>
      <c r="U2197" s="11"/>
      <c r="V2197" s="11"/>
      <c r="W2197" s="11"/>
      <c r="X2197" s="11"/>
      <c r="Y2197" s="11"/>
      <c r="Z2197" s="11"/>
      <c r="AA2197" s="11"/>
      <c r="AB2197" s="11"/>
      <c r="AC2197" s="11"/>
      <c r="AD2197" s="11"/>
      <c r="AE2197" s="11"/>
      <c r="AF2197" s="11"/>
      <c r="AG2197" s="11"/>
      <c r="AH2197" s="11"/>
    </row>
    <row r="2198" spans="1:34" x14ac:dyDescent="0.25">
      <c r="A2198" s="11"/>
      <c r="B2198" s="11"/>
      <c r="C2198" s="11"/>
      <c r="D2198" s="11"/>
      <c r="E2198" s="11"/>
      <c r="H2198" s="11"/>
      <c r="I2198" s="202"/>
      <c r="J2198" s="11"/>
      <c r="K2198" s="11"/>
      <c r="L2198" s="11"/>
      <c r="M2198" s="11"/>
      <c r="N2198" s="11"/>
      <c r="O2198" s="11"/>
      <c r="P2198" s="11"/>
      <c r="Q2198" s="11"/>
      <c r="R2198" s="11"/>
      <c r="S2198" s="11"/>
      <c r="T2198" s="11"/>
      <c r="U2198" s="11"/>
      <c r="V2198" s="11"/>
      <c r="W2198" s="11"/>
      <c r="X2198" s="11"/>
      <c r="Y2198" s="11"/>
      <c r="Z2198" s="11"/>
      <c r="AA2198" s="11"/>
      <c r="AB2198" s="11"/>
      <c r="AC2198" s="11"/>
      <c r="AD2198" s="11"/>
      <c r="AE2198" s="11"/>
      <c r="AF2198" s="11"/>
      <c r="AG2198" s="11"/>
      <c r="AH2198" s="11"/>
    </row>
    <row r="2199" spans="1:34" x14ac:dyDescent="0.25">
      <c r="A2199" s="11"/>
      <c r="B2199" s="11"/>
      <c r="C2199" s="11"/>
      <c r="D2199" s="11"/>
      <c r="E2199" s="11"/>
      <c r="H2199" s="11"/>
      <c r="I2199" s="202"/>
      <c r="J2199" s="11"/>
      <c r="K2199" s="11"/>
      <c r="L2199" s="11"/>
      <c r="M2199" s="11"/>
      <c r="N2199" s="11"/>
      <c r="O2199" s="11"/>
      <c r="P2199" s="11"/>
      <c r="Q2199" s="11"/>
      <c r="R2199" s="11"/>
      <c r="S2199" s="11"/>
      <c r="T2199" s="11"/>
      <c r="U2199" s="11"/>
      <c r="V2199" s="11"/>
      <c r="W2199" s="11"/>
      <c r="X2199" s="11"/>
      <c r="Y2199" s="11"/>
      <c r="Z2199" s="11"/>
      <c r="AA2199" s="11"/>
      <c r="AB2199" s="11"/>
      <c r="AC2199" s="11"/>
      <c r="AD2199" s="11"/>
      <c r="AE2199" s="11"/>
      <c r="AF2199" s="11"/>
      <c r="AG2199" s="11"/>
      <c r="AH2199" s="11"/>
    </row>
    <row r="2200" spans="1:34" x14ac:dyDescent="0.25">
      <c r="A2200" s="11"/>
      <c r="B2200" s="11"/>
      <c r="C2200" s="11"/>
      <c r="D2200" s="11"/>
      <c r="E2200" s="11"/>
      <c r="H2200" s="11"/>
      <c r="I2200" s="202"/>
      <c r="J2200" s="11"/>
      <c r="K2200" s="11"/>
      <c r="L2200" s="11"/>
      <c r="M2200" s="11"/>
      <c r="N2200" s="11"/>
      <c r="O2200" s="11"/>
      <c r="P2200" s="11"/>
      <c r="Q2200" s="11"/>
      <c r="R2200" s="11"/>
      <c r="S2200" s="11"/>
      <c r="T2200" s="11"/>
      <c r="U2200" s="11"/>
      <c r="V2200" s="11"/>
      <c r="W2200" s="11"/>
      <c r="X2200" s="11"/>
      <c r="Y2200" s="11"/>
      <c r="Z2200" s="11"/>
      <c r="AA2200" s="11"/>
      <c r="AB2200" s="11"/>
      <c r="AC2200" s="11"/>
      <c r="AD2200" s="11"/>
      <c r="AE2200" s="11"/>
      <c r="AF2200" s="11"/>
      <c r="AG2200" s="11"/>
      <c r="AH2200" s="11"/>
    </row>
    <row r="2201" spans="1:34" x14ac:dyDescent="0.25">
      <c r="A2201" s="11"/>
      <c r="B2201" s="11"/>
      <c r="C2201" s="11"/>
      <c r="D2201" s="11"/>
      <c r="E2201" s="11"/>
      <c r="H2201" s="11"/>
      <c r="I2201" s="202"/>
      <c r="J2201" s="11"/>
      <c r="K2201" s="11"/>
      <c r="L2201" s="11"/>
      <c r="M2201" s="11"/>
      <c r="N2201" s="11"/>
      <c r="O2201" s="11"/>
      <c r="P2201" s="11"/>
      <c r="Q2201" s="11"/>
      <c r="R2201" s="11"/>
      <c r="S2201" s="11"/>
      <c r="T2201" s="11"/>
      <c r="U2201" s="11"/>
      <c r="V2201" s="11"/>
      <c r="W2201" s="11"/>
      <c r="X2201" s="11"/>
      <c r="Y2201" s="11"/>
      <c r="Z2201" s="11"/>
      <c r="AA2201" s="11"/>
      <c r="AB2201" s="11"/>
      <c r="AC2201" s="11"/>
      <c r="AD2201" s="11"/>
      <c r="AE2201" s="11"/>
      <c r="AF2201" s="11"/>
      <c r="AG2201" s="11"/>
      <c r="AH2201" s="11"/>
    </row>
    <row r="2202" spans="1:34" x14ac:dyDescent="0.25">
      <c r="A2202" s="11"/>
      <c r="B2202" s="11"/>
      <c r="C2202" s="11"/>
      <c r="D2202" s="11"/>
      <c r="E2202" s="11"/>
      <c r="H2202" s="11"/>
      <c r="I2202" s="202"/>
      <c r="J2202" s="11"/>
      <c r="K2202" s="11"/>
      <c r="L2202" s="11"/>
      <c r="M2202" s="11"/>
      <c r="N2202" s="11"/>
      <c r="O2202" s="11"/>
      <c r="P2202" s="11"/>
      <c r="Q2202" s="11"/>
      <c r="R2202" s="11"/>
      <c r="S2202" s="11"/>
      <c r="T2202" s="11"/>
      <c r="U2202" s="11"/>
      <c r="V2202" s="11"/>
      <c r="W2202" s="11"/>
      <c r="X2202" s="11"/>
      <c r="Y2202" s="11"/>
      <c r="Z2202" s="11"/>
      <c r="AA2202" s="11"/>
      <c r="AB2202" s="11"/>
      <c r="AC2202" s="11"/>
      <c r="AD2202" s="11"/>
      <c r="AE2202" s="11"/>
      <c r="AF2202" s="11"/>
      <c r="AG2202" s="11"/>
      <c r="AH2202" s="11"/>
    </row>
    <row r="2203" spans="1:34" x14ac:dyDescent="0.25">
      <c r="A2203" s="11"/>
      <c r="B2203" s="11"/>
      <c r="C2203" s="11"/>
      <c r="D2203" s="11"/>
      <c r="E2203" s="11"/>
      <c r="H2203" s="11"/>
      <c r="I2203" s="202"/>
      <c r="J2203" s="11"/>
      <c r="K2203" s="11"/>
      <c r="L2203" s="11"/>
      <c r="M2203" s="11"/>
      <c r="N2203" s="11"/>
      <c r="O2203" s="11"/>
      <c r="P2203" s="11"/>
      <c r="Q2203" s="11"/>
      <c r="R2203" s="11"/>
      <c r="S2203" s="11"/>
      <c r="T2203" s="11"/>
      <c r="U2203" s="11"/>
      <c r="V2203" s="11"/>
      <c r="W2203" s="11"/>
      <c r="X2203" s="11"/>
      <c r="Y2203" s="11"/>
      <c r="Z2203" s="11"/>
      <c r="AA2203" s="11"/>
      <c r="AB2203" s="11"/>
      <c r="AC2203" s="11"/>
      <c r="AD2203" s="11"/>
      <c r="AE2203" s="11"/>
      <c r="AF2203" s="11"/>
      <c r="AG2203" s="11"/>
      <c r="AH2203" s="11"/>
    </row>
    <row r="2204" spans="1:34" x14ac:dyDescent="0.25">
      <c r="A2204" s="11"/>
      <c r="B2204" s="11"/>
      <c r="C2204" s="11"/>
      <c r="D2204" s="11"/>
      <c r="E2204" s="11"/>
      <c r="H2204" s="11"/>
      <c r="I2204" s="202"/>
      <c r="J2204" s="11"/>
      <c r="K2204" s="11"/>
      <c r="L2204" s="11"/>
      <c r="M2204" s="11"/>
      <c r="N2204" s="11"/>
      <c r="O2204" s="11"/>
      <c r="P2204" s="11"/>
      <c r="Q2204" s="11"/>
      <c r="R2204" s="11"/>
      <c r="S2204" s="11"/>
      <c r="T2204" s="11"/>
      <c r="U2204" s="11"/>
      <c r="V2204" s="11"/>
      <c r="W2204" s="11"/>
      <c r="X2204" s="11"/>
      <c r="Y2204" s="11"/>
      <c r="Z2204" s="11"/>
      <c r="AA2204" s="11"/>
      <c r="AB2204" s="11"/>
      <c r="AC2204" s="11"/>
      <c r="AD2204" s="11"/>
      <c r="AE2204" s="11"/>
      <c r="AF2204" s="11"/>
      <c r="AG2204" s="11"/>
      <c r="AH2204" s="11"/>
    </row>
    <row r="2205" spans="1:34" x14ac:dyDescent="0.25">
      <c r="A2205" s="11"/>
      <c r="B2205" s="11"/>
      <c r="C2205" s="11"/>
      <c r="D2205" s="11"/>
      <c r="E2205" s="11"/>
      <c r="H2205" s="11"/>
      <c r="I2205" s="202"/>
      <c r="J2205" s="11"/>
      <c r="K2205" s="11"/>
      <c r="L2205" s="11"/>
      <c r="M2205" s="11"/>
      <c r="N2205" s="11"/>
      <c r="O2205" s="11"/>
      <c r="P2205" s="11"/>
      <c r="Q2205" s="11"/>
      <c r="R2205" s="11"/>
      <c r="S2205" s="11"/>
      <c r="T2205" s="11"/>
      <c r="U2205" s="11"/>
      <c r="V2205" s="11"/>
      <c r="W2205" s="11"/>
      <c r="X2205" s="11"/>
      <c r="Y2205" s="11"/>
      <c r="Z2205" s="11"/>
      <c r="AA2205" s="11"/>
      <c r="AB2205" s="11"/>
      <c r="AC2205" s="11"/>
      <c r="AD2205" s="11"/>
      <c r="AE2205" s="11"/>
      <c r="AF2205" s="11"/>
      <c r="AG2205" s="11"/>
      <c r="AH2205" s="11"/>
    </row>
    <row r="2206" spans="1:34" x14ac:dyDescent="0.25">
      <c r="A2206" s="11"/>
      <c r="B2206" s="11"/>
      <c r="C2206" s="11"/>
      <c r="D2206" s="11"/>
      <c r="E2206" s="11"/>
      <c r="H2206" s="11"/>
      <c r="I2206" s="202"/>
      <c r="J2206" s="11"/>
      <c r="K2206" s="11"/>
      <c r="L2206" s="11"/>
      <c r="M2206" s="11"/>
      <c r="N2206" s="11"/>
      <c r="O2206" s="11"/>
      <c r="P2206" s="11"/>
      <c r="Q2206" s="11"/>
      <c r="R2206" s="11"/>
      <c r="S2206" s="11"/>
      <c r="T2206" s="11"/>
      <c r="U2206" s="11"/>
      <c r="V2206" s="11"/>
      <c r="W2206" s="11"/>
      <c r="X2206" s="11"/>
      <c r="Y2206" s="11"/>
      <c r="Z2206" s="11"/>
      <c r="AA2206" s="11"/>
      <c r="AB2206" s="11"/>
      <c r="AC2206" s="11"/>
      <c r="AD2206" s="11"/>
      <c r="AE2206" s="11"/>
      <c r="AF2206" s="11"/>
      <c r="AG2206" s="11"/>
      <c r="AH2206" s="11"/>
    </row>
    <row r="2207" spans="1:34" x14ac:dyDescent="0.25">
      <c r="A2207" s="11"/>
      <c r="B2207" s="11"/>
      <c r="C2207" s="11"/>
      <c r="D2207" s="11"/>
      <c r="E2207" s="11"/>
      <c r="H2207" s="11"/>
      <c r="I2207" s="202"/>
      <c r="J2207" s="11"/>
      <c r="K2207" s="11"/>
      <c r="L2207" s="11"/>
      <c r="M2207" s="11"/>
      <c r="N2207" s="11"/>
      <c r="O2207" s="11"/>
      <c r="P2207" s="11"/>
      <c r="Q2207" s="11"/>
      <c r="R2207" s="11"/>
      <c r="S2207" s="11"/>
      <c r="T2207" s="11"/>
      <c r="U2207" s="11"/>
      <c r="V2207" s="11"/>
      <c r="W2207" s="11"/>
      <c r="X2207" s="11"/>
      <c r="Y2207" s="11"/>
      <c r="Z2207" s="11"/>
      <c r="AA2207" s="11"/>
      <c r="AB2207" s="11"/>
      <c r="AC2207" s="11"/>
      <c r="AD2207" s="11"/>
      <c r="AE2207" s="11"/>
      <c r="AF2207" s="11"/>
      <c r="AG2207" s="11"/>
      <c r="AH2207" s="11"/>
    </row>
    <row r="2208" spans="1:34" x14ac:dyDescent="0.25">
      <c r="A2208" s="11"/>
      <c r="B2208" s="11"/>
      <c r="C2208" s="11"/>
      <c r="D2208" s="11"/>
      <c r="E2208" s="11"/>
      <c r="H2208" s="11"/>
      <c r="I2208" s="202"/>
      <c r="J2208" s="11"/>
      <c r="K2208" s="11"/>
      <c r="L2208" s="11"/>
      <c r="M2208" s="11"/>
      <c r="N2208" s="11"/>
      <c r="O2208" s="11"/>
      <c r="P2208" s="11"/>
      <c r="Q2208" s="11"/>
      <c r="R2208" s="11"/>
      <c r="S2208" s="11"/>
      <c r="T2208" s="11"/>
      <c r="U2208" s="11"/>
      <c r="V2208" s="11"/>
      <c r="W2208" s="11"/>
      <c r="X2208" s="11"/>
      <c r="Y2208" s="11"/>
      <c r="Z2208" s="11"/>
      <c r="AA2208" s="11"/>
      <c r="AB2208" s="11"/>
      <c r="AC2208" s="11"/>
      <c r="AD2208" s="11"/>
      <c r="AE2208" s="11"/>
      <c r="AF2208" s="11"/>
      <c r="AG2208" s="11"/>
      <c r="AH2208" s="11"/>
    </row>
    <row r="2209" spans="1:34" x14ac:dyDescent="0.25">
      <c r="A2209" s="11"/>
      <c r="B2209" s="11"/>
      <c r="C2209" s="11"/>
      <c r="D2209" s="11"/>
      <c r="E2209" s="11"/>
      <c r="H2209" s="11"/>
      <c r="I2209" s="202"/>
      <c r="J2209" s="11"/>
      <c r="K2209" s="11"/>
      <c r="L2209" s="11"/>
      <c r="M2209" s="11"/>
      <c r="N2209" s="11"/>
      <c r="O2209" s="11"/>
      <c r="P2209" s="11"/>
      <c r="Q2209" s="11"/>
      <c r="R2209" s="11"/>
      <c r="S2209" s="11"/>
      <c r="T2209" s="11"/>
      <c r="U2209" s="11"/>
      <c r="V2209" s="11"/>
      <c r="W2209" s="11"/>
      <c r="X2209" s="11"/>
      <c r="Y2209" s="11"/>
      <c r="Z2209" s="11"/>
      <c r="AA2209" s="11"/>
      <c r="AB2209" s="11"/>
      <c r="AC2209" s="11"/>
      <c r="AD2209" s="11"/>
      <c r="AE2209" s="11"/>
      <c r="AF2209" s="11"/>
      <c r="AG2209" s="11"/>
      <c r="AH2209" s="11"/>
    </row>
    <row r="2210" spans="1:34" x14ac:dyDescent="0.25">
      <c r="A2210" s="11"/>
      <c r="B2210" s="11"/>
      <c r="C2210" s="11"/>
      <c r="D2210" s="11"/>
      <c r="E2210" s="11"/>
      <c r="H2210" s="11"/>
      <c r="I2210" s="202"/>
      <c r="J2210" s="11"/>
      <c r="K2210" s="11"/>
      <c r="L2210" s="11"/>
      <c r="M2210" s="11"/>
      <c r="N2210" s="11"/>
      <c r="O2210" s="11"/>
      <c r="P2210" s="11"/>
      <c r="Q2210" s="11"/>
      <c r="R2210" s="11"/>
      <c r="S2210" s="11"/>
      <c r="T2210" s="11"/>
      <c r="U2210" s="11"/>
      <c r="V2210" s="11"/>
      <c r="W2210" s="11"/>
      <c r="X2210" s="11"/>
      <c r="Y2210" s="11"/>
      <c r="Z2210" s="11"/>
      <c r="AA2210" s="11"/>
      <c r="AB2210" s="11"/>
      <c r="AC2210" s="11"/>
      <c r="AD2210" s="11"/>
      <c r="AE2210" s="11"/>
      <c r="AF2210" s="11"/>
      <c r="AG2210" s="11"/>
      <c r="AH2210" s="11"/>
    </row>
    <row r="2211" spans="1:34" x14ac:dyDescent="0.25">
      <c r="A2211" s="11"/>
      <c r="B2211" s="11"/>
      <c r="C2211" s="11"/>
      <c r="D2211" s="11"/>
      <c r="E2211" s="11"/>
      <c r="H2211" s="11"/>
      <c r="I2211" s="202"/>
      <c r="J2211" s="11"/>
      <c r="K2211" s="11"/>
      <c r="L2211" s="11"/>
      <c r="M2211" s="11"/>
      <c r="N2211" s="11"/>
      <c r="O2211" s="11"/>
      <c r="P2211" s="11"/>
      <c r="Q2211" s="11"/>
      <c r="R2211" s="11"/>
      <c r="S2211" s="11"/>
      <c r="T2211" s="11"/>
      <c r="U2211" s="11"/>
      <c r="V2211" s="11"/>
      <c r="W2211" s="11"/>
      <c r="X2211" s="11"/>
      <c r="Y2211" s="11"/>
      <c r="Z2211" s="11"/>
      <c r="AA2211" s="11"/>
      <c r="AB2211" s="11"/>
      <c r="AC2211" s="11"/>
      <c r="AD2211" s="11"/>
      <c r="AE2211" s="11"/>
      <c r="AF2211" s="11"/>
      <c r="AG2211" s="11"/>
      <c r="AH2211" s="11"/>
    </row>
    <row r="2212" spans="1:34" x14ac:dyDescent="0.25">
      <c r="A2212" s="11"/>
      <c r="B2212" s="11"/>
      <c r="C2212" s="11"/>
      <c r="D2212" s="11"/>
      <c r="E2212" s="11"/>
      <c r="H2212" s="11"/>
      <c r="I2212" s="202"/>
      <c r="J2212" s="11"/>
      <c r="K2212" s="11"/>
      <c r="L2212" s="11"/>
      <c r="M2212" s="11"/>
      <c r="N2212" s="11"/>
      <c r="O2212" s="11"/>
      <c r="P2212" s="11"/>
      <c r="Q2212" s="11"/>
      <c r="R2212" s="11"/>
      <c r="S2212" s="11"/>
      <c r="T2212" s="11"/>
      <c r="U2212" s="11"/>
      <c r="V2212" s="11"/>
      <c r="W2212" s="11"/>
      <c r="X2212" s="11"/>
      <c r="Y2212" s="11"/>
      <c r="Z2212" s="11"/>
      <c r="AA2212" s="11"/>
      <c r="AB2212" s="11"/>
      <c r="AC2212" s="11"/>
      <c r="AD2212" s="11"/>
      <c r="AE2212" s="11"/>
      <c r="AF2212" s="11"/>
      <c r="AG2212" s="11"/>
      <c r="AH2212" s="11"/>
    </row>
    <row r="2213" spans="1:34" x14ac:dyDescent="0.25">
      <c r="A2213" s="11"/>
      <c r="B2213" s="11"/>
      <c r="C2213" s="11"/>
      <c r="D2213" s="11"/>
      <c r="E2213" s="11"/>
      <c r="H2213" s="11"/>
      <c r="I2213" s="202"/>
      <c r="J2213" s="11"/>
      <c r="K2213" s="11"/>
      <c r="L2213" s="11"/>
      <c r="M2213" s="11"/>
      <c r="N2213" s="11"/>
      <c r="O2213" s="11"/>
      <c r="P2213" s="11"/>
      <c r="Q2213" s="11"/>
      <c r="R2213" s="11"/>
      <c r="S2213" s="11"/>
      <c r="T2213" s="11"/>
      <c r="U2213" s="11"/>
      <c r="V2213" s="11"/>
      <c r="W2213" s="11"/>
      <c r="X2213" s="11"/>
      <c r="Y2213" s="11"/>
      <c r="Z2213" s="11"/>
      <c r="AA2213" s="11"/>
      <c r="AB2213" s="11"/>
      <c r="AC2213" s="11"/>
      <c r="AD2213" s="11"/>
      <c r="AE2213" s="11"/>
      <c r="AF2213" s="11"/>
      <c r="AG2213" s="11"/>
      <c r="AH2213" s="11"/>
    </row>
    <row r="2214" spans="1:34" x14ac:dyDescent="0.25">
      <c r="A2214" s="11"/>
      <c r="B2214" s="11"/>
      <c r="C2214" s="11"/>
      <c r="D2214" s="11"/>
      <c r="E2214" s="11"/>
      <c r="H2214" s="11"/>
      <c r="I2214" s="202"/>
      <c r="J2214" s="11"/>
      <c r="K2214" s="11"/>
      <c r="L2214" s="11"/>
      <c r="M2214" s="11"/>
      <c r="N2214" s="11"/>
      <c r="O2214" s="11"/>
      <c r="P2214" s="11"/>
      <c r="Q2214" s="11"/>
      <c r="R2214" s="11"/>
      <c r="S2214" s="11"/>
      <c r="T2214" s="11"/>
      <c r="U2214" s="11"/>
      <c r="V2214" s="11"/>
      <c r="W2214" s="11"/>
      <c r="X2214" s="11"/>
      <c r="Y2214" s="11"/>
      <c r="Z2214" s="11"/>
      <c r="AA2214" s="11"/>
      <c r="AB2214" s="11"/>
      <c r="AC2214" s="11"/>
      <c r="AD2214" s="11"/>
      <c r="AE2214" s="11"/>
      <c r="AF2214" s="11"/>
      <c r="AG2214" s="11"/>
      <c r="AH2214" s="11"/>
    </row>
    <row r="2215" spans="1:34" x14ac:dyDescent="0.25">
      <c r="A2215" s="11"/>
      <c r="B2215" s="11"/>
      <c r="C2215" s="11"/>
      <c r="D2215" s="11"/>
      <c r="E2215" s="11"/>
      <c r="H2215" s="11"/>
      <c r="I2215" s="202"/>
      <c r="J2215" s="11"/>
      <c r="K2215" s="11"/>
      <c r="L2215" s="11"/>
      <c r="M2215" s="11"/>
      <c r="N2215" s="11"/>
      <c r="O2215" s="11"/>
      <c r="P2215" s="11"/>
      <c r="Q2215" s="11"/>
      <c r="R2215" s="11"/>
      <c r="S2215" s="11"/>
      <c r="T2215" s="11"/>
      <c r="U2215" s="11"/>
      <c r="V2215" s="11"/>
      <c r="W2215" s="11"/>
      <c r="X2215" s="11"/>
      <c r="Y2215" s="11"/>
      <c r="Z2215" s="11"/>
      <c r="AA2215" s="11"/>
      <c r="AB2215" s="11"/>
      <c r="AC2215" s="11"/>
      <c r="AD2215" s="11"/>
      <c r="AE2215" s="11"/>
      <c r="AF2215" s="11"/>
      <c r="AG2215" s="11"/>
      <c r="AH2215" s="11"/>
    </row>
    <row r="2216" spans="1:34" x14ac:dyDescent="0.25">
      <c r="A2216" s="11"/>
      <c r="B2216" s="11"/>
      <c r="C2216" s="11"/>
      <c r="D2216" s="11"/>
      <c r="E2216" s="11"/>
      <c r="H2216" s="11"/>
      <c r="I2216" s="202"/>
      <c r="J2216" s="11"/>
      <c r="K2216" s="11"/>
      <c r="L2216" s="11"/>
      <c r="M2216" s="11"/>
      <c r="N2216" s="11"/>
      <c r="O2216" s="11"/>
      <c r="P2216" s="11"/>
      <c r="Q2216" s="11"/>
      <c r="R2216" s="11"/>
      <c r="S2216" s="11"/>
      <c r="T2216" s="11"/>
      <c r="U2216" s="11"/>
      <c r="V2216" s="11"/>
      <c r="W2216" s="11"/>
      <c r="X2216" s="11"/>
      <c r="Y2216" s="11"/>
      <c r="Z2216" s="11"/>
      <c r="AA2216" s="11"/>
      <c r="AB2216" s="11"/>
      <c r="AC2216" s="11"/>
      <c r="AD2216" s="11"/>
      <c r="AE2216" s="11"/>
      <c r="AF2216" s="11"/>
      <c r="AG2216" s="11"/>
      <c r="AH2216" s="11"/>
    </row>
    <row r="2217" spans="1:34" x14ac:dyDescent="0.25">
      <c r="A2217" s="11"/>
      <c r="B2217" s="11"/>
      <c r="C2217" s="11"/>
      <c r="D2217" s="11"/>
      <c r="E2217" s="11"/>
      <c r="H2217" s="11"/>
      <c r="I2217" s="202"/>
      <c r="J2217" s="11"/>
      <c r="K2217" s="11"/>
      <c r="L2217" s="11"/>
      <c r="M2217" s="11"/>
      <c r="N2217" s="11"/>
      <c r="O2217" s="11"/>
      <c r="P2217" s="11"/>
      <c r="Q2217" s="11"/>
      <c r="R2217" s="11"/>
      <c r="S2217" s="11"/>
      <c r="T2217" s="11"/>
      <c r="U2217" s="11"/>
      <c r="V2217" s="11"/>
      <c r="W2217" s="11"/>
      <c r="X2217" s="11"/>
      <c r="Y2217" s="11"/>
      <c r="Z2217" s="11"/>
      <c r="AA2217" s="11"/>
      <c r="AB2217" s="11"/>
      <c r="AC2217" s="11"/>
      <c r="AD2217" s="11"/>
      <c r="AE2217" s="11"/>
      <c r="AF2217" s="11"/>
      <c r="AG2217" s="11"/>
      <c r="AH2217" s="11"/>
    </row>
    <row r="2218" spans="1:34" x14ac:dyDescent="0.25">
      <c r="A2218" s="11"/>
      <c r="B2218" s="11"/>
      <c r="C2218" s="11"/>
      <c r="D2218" s="11"/>
      <c r="E2218" s="11"/>
      <c r="H2218" s="11"/>
      <c r="I2218" s="202"/>
      <c r="J2218" s="11"/>
      <c r="K2218" s="11"/>
      <c r="L2218" s="11"/>
      <c r="M2218" s="11"/>
      <c r="N2218" s="11"/>
      <c r="O2218" s="11"/>
      <c r="P2218" s="11"/>
      <c r="Q2218" s="11"/>
      <c r="R2218" s="11"/>
      <c r="S2218" s="11"/>
      <c r="T2218" s="11"/>
      <c r="U2218" s="11"/>
      <c r="V2218" s="11"/>
      <c r="W2218" s="11"/>
      <c r="X2218" s="11"/>
      <c r="Y2218" s="11"/>
      <c r="Z2218" s="11"/>
      <c r="AA2218" s="11"/>
      <c r="AB2218" s="11"/>
      <c r="AC2218" s="11"/>
      <c r="AD2218" s="11"/>
      <c r="AE2218" s="11"/>
      <c r="AF2218" s="11"/>
      <c r="AG2218" s="11"/>
      <c r="AH2218" s="11"/>
    </row>
    <row r="2219" spans="1:34" x14ac:dyDescent="0.25">
      <c r="A2219" s="11"/>
      <c r="B2219" s="11"/>
      <c r="C2219" s="11"/>
      <c r="D2219" s="11"/>
      <c r="E2219" s="11"/>
      <c r="H2219" s="11"/>
      <c r="I2219" s="202"/>
      <c r="J2219" s="11"/>
      <c r="K2219" s="11"/>
      <c r="L2219" s="11"/>
      <c r="M2219" s="11"/>
      <c r="N2219" s="11"/>
      <c r="O2219" s="11"/>
      <c r="P2219" s="11"/>
      <c r="Q2219" s="11"/>
      <c r="R2219" s="11"/>
      <c r="S2219" s="11"/>
      <c r="T2219" s="11"/>
      <c r="U2219" s="11"/>
      <c r="V2219" s="11"/>
      <c r="W2219" s="11"/>
      <c r="X2219" s="11"/>
      <c r="Y2219" s="11"/>
      <c r="Z2219" s="11"/>
      <c r="AA2219" s="11"/>
      <c r="AB2219" s="11"/>
      <c r="AC2219" s="11"/>
      <c r="AD2219" s="11"/>
      <c r="AE2219" s="11"/>
      <c r="AF2219" s="11"/>
      <c r="AG2219" s="11"/>
      <c r="AH2219" s="11"/>
    </row>
    <row r="2220" spans="1:34" x14ac:dyDescent="0.25">
      <c r="A2220" s="11"/>
      <c r="B2220" s="11"/>
      <c r="C2220" s="11"/>
      <c r="D2220" s="11"/>
      <c r="E2220" s="11"/>
      <c r="H2220" s="11"/>
      <c r="I2220" s="202"/>
      <c r="J2220" s="11"/>
      <c r="K2220" s="11"/>
      <c r="L2220" s="11"/>
      <c r="M2220" s="11"/>
      <c r="N2220" s="11"/>
      <c r="O2220" s="11"/>
      <c r="P2220" s="11"/>
      <c r="Q2220" s="11"/>
      <c r="R2220" s="11"/>
      <c r="S2220" s="11"/>
      <c r="T2220" s="11"/>
      <c r="U2220" s="11"/>
      <c r="V2220" s="11"/>
      <c r="W2220" s="11"/>
      <c r="X2220" s="11"/>
      <c r="Y2220" s="11"/>
      <c r="Z2220" s="11"/>
      <c r="AA2220" s="11"/>
      <c r="AB2220" s="11"/>
      <c r="AC2220" s="11"/>
      <c r="AD2220" s="11"/>
      <c r="AE2220" s="11"/>
      <c r="AF2220" s="11"/>
      <c r="AG2220" s="11"/>
      <c r="AH2220" s="11"/>
    </row>
    <row r="2221" spans="1:34" x14ac:dyDescent="0.25">
      <c r="A2221" s="11"/>
      <c r="B2221" s="11"/>
      <c r="C2221" s="11"/>
      <c r="D2221" s="11"/>
      <c r="E2221" s="11"/>
      <c r="H2221" s="11"/>
      <c r="I2221" s="202"/>
      <c r="J2221" s="11"/>
      <c r="K2221" s="11"/>
      <c r="L2221" s="11"/>
      <c r="M2221" s="11"/>
      <c r="N2221" s="11"/>
      <c r="O2221" s="11"/>
      <c r="P2221" s="11"/>
      <c r="Q2221" s="11"/>
      <c r="R2221" s="11"/>
      <c r="S2221" s="11"/>
      <c r="T2221" s="11"/>
      <c r="U2221" s="11"/>
      <c r="V2221" s="11"/>
      <c r="W2221" s="11"/>
      <c r="X2221" s="11"/>
      <c r="Y2221" s="11"/>
      <c r="Z2221" s="11"/>
      <c r="AA2221" s="11"/>
      <c r="AB2221" s="11"/>
      <c r="AC2221" s="11"/>
      <c r="AD2221" s="11"/>
      <c r="AE2221" s="11"/>
      <c r="AF2221" s="11"/>
      <c r="AG2221" s="11"/>
      <c r="AH2221" s="11"/>
    </row>
    <row r="2222" spans="1:34" x14ac:dyDescent="0.25">
      <c r="A2222" s="11"/>
      <c r="B2222" s="11"/>
      <c r="C2222" s="11"/>
      <c r="D2222" s="11"/>
      <c r="E2222" s="11"/>
      <c r="H2222" s="11"/>
      <c r="I2222" s="202"/>
      <c r="J2222" s="11"/>
      <c r="K2222" s="11"/>
      <c r="L2222" s="11"/>
      <c r="M2222" s="11"/>
      <c r="N2222" s="11"/>
      <c r="O2222" s="11"/>
      <c r="P2222" s="11"/>
      <c r="Q2222" s="11"/>
      <c r="R2222" s="11"/>
      <c r="S2222" s="11"/>
      <c r="T2222" s="11"/>
      <c r="U2222" s="11"/>
      <c r="V2222" s="11"/>
      <c r="W2222" s="11"/>
      <c r="X2222" s="11"/>
      <c r="Y2222" s="11"/>
      <c r="Z2222" s="11"/>
      <c r="AA2222" s="11"/>
      <c r="AB2222" s="11"/>
      <c r="AC2222" s="11"/>
      <c r="AD2222" s="11"/>
      <c r="AE2222" s="11"/>
      <c r="AF2222" s="11"/>
      <c r="AG2222" s="11"/>
      <c r="AH2222" s="11"/>
    </row>
    <row r="2223" spans="1:34" x14ac:dyDescent="0.25">
      <c r="A2223" s="11"/>
      <c r="B2223" s="11"/>
      <c r="C2223" s="11"/>
      <c r="D2223" s="11"/>
      <c r="E2223" s="11"/>
      <c r="H2223" s="11"/>
      <c r="I2223" s="202"/>
      <c r="J2223" s="11"/>
      <c r="K2223" s="11"/>
      <c r="L2223" s="11"/>
      <c r="M2223" s="11"/>
      <c r="N2223" s="11"/>
      <c r="O2223" s="11"/>
      <c r="P2223" s="11"/>
      <c r="Q2223" s="11"/>
      <c r="R2223" s="11"/>
      <c r="S2223" s="11"/>
      <c r="T2223" s="11"/>
      <c r="U2223" s="11"/>
      <c r="V2223" s="11"/>
      <c r="W2223" s="11"/>
      <c r="X2223" s="11"/>
      <c r="Y2223" s="11"/>
      <c r="Z2223" s="11"/>
      <c r="AA2223" s="11"/>
      <c r="AB2223" s="11"/>
      <c r="AC2223" s="11"/>
      <c r="AD2223" s="11"/>
      <c r="AE2223" s="11"/>
      <c r="AF2223" s="11"/>
      <c r="AG2223" s="11"/>
      <c r="AH2223" s="11"/>
    </row>
    <row r="2224" spans="1:34" x14ac:dyDescent="0.25">
      <c r="A2224" s="11"/>
      <c r="B2224" s="11"/>
      <c r="C2224" s="11"/>
      <c r="D2224" s="11"/>
      <c r="E2224" s="11"/>
      <c r="H2224" s="11"/>
      <c r="I2224" s="202"/>
      <c r="J2224" s="11"/>
      <c r="K2224" s="11"/>
      <c r="L2224" s="11"/>
      <c r="M2224" s="11"/>
      <c r="N2224" s="11"/>
      <c r="O2224" s="11"/>
      <c r="P2224" s="11"/>
      <c r="Q2224" s="11"/>
      <c r="R2224" s="11"/>
      <c r="S2224" s="11"/>
      <c r="T2224" s="11"/>
      <c r="U2224" s="11"/>
      <c r="V2224" s="11"/>
      <c r="W2224" s="11"/>
      <c r="X2224" s="11"/>
      <c r="Y2224" s="11"/>
      <c r="Z2224" s="11"/>
      <c r="AA2224" s="11"/>
      <c r="AB2224" s="11"/>
      <c r="AC2224" s="11"/>
      <c r="AD2224" s="11"/>
      <c r="AE2224" s="11"/>
      <c r="AF2224" s="11"/>
      <c r="AG2224" s="11"/>
      <c r="AH2224" s="11"/>
    </row>
    <row r="2225" spans="1:34" x14ac:dyDescent="0.25">
      <c r="A2225" s="11"/>
      <c r="B2225" s="11"/>
      <c r="C2225" s="11"/>
      <c r="D2225" s="11"/>
      <c r="E2225" s="11"/>
      <c r="H2225" s="11"/>
      <c r="I2225" s="202"/>
      <c r="J2225" s="11"/>
      <c r="K2225" s="11"/>
      <c r="L2225" s="11"/>
      <c r="M2225" s="11"/>
      <c r="N2225" s="11"/>
      <c r="O2225" s="11"/>
      <c r="P2225" s="11"/>
      <c r="Q2225" s="11"/>
      <c r="R2225" s="11"/>
      <c r="S2225" s="11"/>
      <c r="T2225" s="11"/>
      <c r="U2225" s="11"/>
      <c r="V2225" s="11"/>
      <c r="W2225" s="11"/>
      <c r="X2225" s="11"/>
      <c r="Y2225" s="11"/>
      <c r="Z2225" s="11"/>
      <c r="AA2225" s="11"/>
      <c r="AB2225" s="11"/>
      <c r="AC2225" s="11"/>
      <c r="AD2225" s="11"/>
      <c r="AE2225" s="11"/>
      <c r="AF2225" s="11"/>
      <c r="AG2225" s="11"/>
      <c r="AH2225" s="11"/>
    </row>
    <row r="2226" spans="1:34" x14ac:dyDescent="0.25">
      <c r="A2226" s="11"/>
      <c r="B2226" s="11"/>
      <c r="C2226" s="11"/>
      <c r="D2226" s="11"/>
      <c r="E2226" s="11"/>
      <c r="H2226" s="11"/>
      <c r="I2226" s="202"/>
      <c r="J2226" s="11"/>
      <c r="K2226" s="11"/>
      <c r="L2226" s="11"/>
      <c r="M2226" s="11"/>
      <c r="N2226" s="11"/>
      <c r="O2226" s="11"/>
      <c r="P2226" s="11"/>
      <c r="Q2226" s="11"/>
      <c r="R2226" s="11"/>
      <c r="S2226" s="11"/>
      <c r="T2226" s="11"/>
      <c r="U2226" s="11"/>
      <c r="V2226" s="11"/>
      <c r="W2226" s="11"/>
      <c r="X2226" s="11"/>
      <c r="Y2226" s="11"/>
      <c r="Z2226" s="11"/>
      <c r="AA2226" s="11"/>
      <c r="AB2226" s="11"/>
      <c r="AC2226" s="11"/>
      <c r="AD2226" s="11"/>
      <c r="AE2226" s="11"/>
      <c r="AF2226" s="11"/>
      <c r="AG2226" s="11"/>
      <c r="AH2226" s="11"/>
    </row>
    <row r="2227" spans="1:34" x14ac:dyDescent="0.25">
      <c r="A2227" s="11"/>
      <c r="B2227" s="11"/>
      <c r="C2227" s="11"/>
      <c r="D2227" s="11"/>
      <c r="E2227" s="11"/>
      <c r="H2227" s="11"/>
      <c r="I2227" s="202"/>
      <c r="J2227" s="11"/>
      <c r="K2227" s="11"/>
      <c r="L2227" s="11"/>
      <c r="M2227" s="11"/>
      <c r="N2227" s="11"/>
      <c r="O2227" s="11"/>
      <c r="P2227" s="11"/>
      <c r="Q2227" s="11"/>
      <c r="R2227" s="11"/>
      <c r="S2227" s="11"/>
      <c r="T2227" s="11"/>
      <c r="U2227" s="11"/>
      <c r="V2227" s="11"/>
      <c r="W2227" s="11"/>
      <c r="X2227" s="11"/>
      <c r="Y2227" s="11"/>
      <c r="Z2227" s="11"/>
      <c r="AA2227" s="11"/>
      <c r="AB2227" s="11"/>
      <c r="AC2227" s="11"/>
      <c r="AD2227" s="11"/>
      <c r="AE2227" s="11"/>
      <c r="AF2227" s="11"/>
      <c r="AG2227" s="11"/>
      <c r="AH2227" s="11"/>
    </row>
    <row r="2228" spans="1:34" x14ac:dyDescent="0.25">
      <c r="A2228" s="11"/>
      <c r="B2228" s="11"/>
      <c r="C2228" s="11"/>
      <c r="D2228" s="11"/>
      <c r="E2228" s="11"/>
      <c r="H2228" s="11"/>
      <c r="I2228" s="202"/>
      <c r="J2228" s="11"/>
      <c r="K2228" s="11"/>
      <c r="L2228" s="11"/>
      <c r="M2228" s="11"/>
      <c r="N2228" s="11"/>
      <c r="O2228" s="11"/>
      <c r="P2228" s="11"/>
      <c r="Q2228" s="11"/>
      <c r="R2228" s="11"/>
      <c r="S2228" s="11"/>
      <c r="T2228" s="11"/>
      <c r="U2228" s="11"/>
      <c r="V2228" s="11"/>
      <c r="W2228" s="11"/>
      <c r="X2228" s="11"/>
      <c r="Y2228" s="11"/>
      <c r="Z2228" s="11"/>
      <c r="AA2228" s="11"/>
      <c r="AB2228" s="11"/>
      <c r="AC2228" s="11"/>
      <c r="AD2228" s="11"/>
      <c r="AE2228" s="11"/>
      <c r="AF2228" s="11"/>
      <c r="AG2228" s="11"/>
      <c r="AH2228" s="11"/>
    </row>
    <row r="2229" spans="1:34" x14ac:dyDescent="0.25">
      <c r="A2229" s="11"/>
      <c r="B2229" s="11"/>
      <c r="C2229" s="11"/>
      <c r="D2229" s="11"/>
      <c r="E2229" s="11"/>
      <c r="H2229" s="11"/>
      <c r="I2229" s="202"/>
      <c r="J2229" s="11"/>
      <c r="K2229" s="11"/>
      <c r="L2229" s="11"/>
      <c r="M2229" s="11"/>
      <c r="N2229" s="11"/>
      <c r="O2229" s="11"/>
      <c r="P2229" s="11"/>
      <c r="Q2229" s="11"/>
      <c r="R2229" s="11"/>
      <c r="S2229" s="11"/>
      <c r="T2229" s="11"/>
      <c r="U2229" s="11"/>
      <c r="V2229" s="11"/>
      <c r="W2229" s="11"/>
      <c r="X2229" s="11"/>
      <c r="Y2229" s="11"/>
      <c r="Z2229" s="11"/>
      <c r="AA2229" s="11"/>
      <c r="AB2229" s="11"/>
      <c r="AC2229" s="11"/>
      <c r="AD2229" s="11"/>
      <c r="AE2229" s="11"/>
      <c r="AF2229" s="11"/>
      <c r="AG2229" s="11"/>
      <c r="AH2229" s="11"/>
    </row>
    <row r="2230" spans="1:34" x14ac:dyDescent="0.25">
      <c r="A2230" s="11"/>
      <c r="B2230" s="11"/>
      <c r="C2230" s="11"/>
      <c r="D2230" s="11"/>
      <c r="E2230" s="11"/>
      <c r="H2230" s="11"/>
      <c r="I2230" s="202"/>
      <c r="J2230" s="11"/>
      <c r="K2230" s="11"/>
      <c r="L2230" s="11"/>
      <c r="M2230" s="11"/>
      <c r="N2230" s="11"/>
      <c r="O2230" s="11"/>
      <c r="P2230" s="11"/>
      <c r="Q2230" s="11"/>
      <c r="R2230" s="11"/>
      <c r="S2230" s="11"/>
      <c r="T2230" s="11"/>
      <c r="U2230" s="11"/>
      <c r="V2230" s="11"/>
      <c r="W2230" s="11"/>
      <c r="X2230" s="11"/>
      <c r="Y2230" s="11"/>
      <c r="Z2230" s="11"/>
      <c r="AA2230" s="11"/>
      <c r="AB2230" s="11"/>
      <c r="AC2230" s="11"/>
      <c r="AD2230" s="11"/>
      <c r="AE2230" s="11"/>
      <c r="AF2230" s="11"/>
      <c r="AG2230" s="11"/>
      <c r="AH2230" s="11"/>
    </row>
    <row r="2231" spans="1:34" x14ac:dyDescent="0.25">
      <c r="A2231" s="11"/>
      <c r="B2231" s="11"/>
      <c r="C2231" s="11"/>
      <c r="D2231" s="11"/>
      <c r="E2231" s="11"/>
      <c r="H2231" s="11"/>
      <c r="I2231" s="202"/>
      <c r="J2231" s="11"/>
      <c r="K2231" s="11"/>
      <c r="L2231" s="11"/>
      <c r="M2231" s="11"/>
      <c r="N2231" s="11"/>
      <c r="O2231" s="11"/>
      <c r="P2231" s="11"/>
      <c r="Q2231" s="11"/>
      <c r="R2231" s="11"/>
      <c r="S2231" s="11"/>
      <c r="T2231" s="11"/>
      <c r="U2231" s="11"/>
      <c r="V2231" s="11"/>
      <c r="W2231" s="11"/>
      <c r="X2231" s="11"/>
      <c r="Y2231" s="11"/>
      <c r="Z2231" s="11"/>
      <c r="AA2231" s="11"/>
      <c r="AB2231" s="11"/>
      <c r="AC2231" s="11"/>
      <c r="AD2231" s="11"/>
      <c r="AE2231" s="11"/>
      <c r="AF2231" s="11"/>
      <c r="AG2231" s="11"/>
      <c r="AH2231" s="11"/>
    </row>
    <row r="2232" spans="1:34" x14ac:dyDescent="0.25">
      <c r="A2232" s="11"/>
      <c r="B2232" s="11"/>
      <c r="C2232" s="11"/>
      <c r="D2232" s="11"/>
      <c r="E2232" s="11"/>
      <c r="H2232" s="11"/>
      <c r="I2232" s="202"/>
      <c r="J2232" s="11"/>
      <c r="K2232" s="11"/>
      <c r="L2232" s="11"/>
      <c r="M2232" s="11"/>
      <c r="N2232" s="11"/>
      <c r="O2232" s="11"/>
      <c r="P2232" s="11"/>
      <c r="Q2232" s="11"/>
      <c r="R2232" s="11"/>
      <c r="S2232" s="11"/>
      <c r="T2232" s="11"/>
      <c r="U2232" s="11"/>
      <c r="V2232" s="11"/>
      <c r="W2232" s="11"/>
      <c r="X2232" s="11"/>
      <c r="Y2232" s="11"/>
      <c r="Z2232" s="11"/>
      <c r="AA2232" s="11"/>
      <c r="AB2232" s="11"/>
      <c r="AC2232" s="11"/>
      <c r="AD2232" s="11"/>
      <c r="AE2232" s="11"/>
      <c r="AF2232" s="11"/>
      <c r="AG2232" s="11"/>
      <c r="AH2232" s="11"/>
    </row>
    <row r="2233" spans="1:34" x14ac:dyDescent="0.25">
      <c r="A2233" s="11"/>
      <c r="B2233" s="11"/>
      <c r="C2233" s="11"/>
      <c r="D2233" s="11"/>
      <c r="E2233" s="11"/>
      <c r="H2233" s="11"/>
      <c r="I2233" s="202"/>
      <c r="J2233" s="11"/>
      <c r="K2233" s="11"/>
      <c r="L2233" s="11"/>
      <c r="M2233" s="11"/>
      <c r="N2233" s="11"/>
      <c r="O2233" s="11"/>
      <c r="P2233" s="11"/>
      <c r="Q2233" s="11"/>
      <c r="R2233" s="11"/>
      <c r="S2233" s="11"/>
      <c r="T2233" s="11"/>
      <c r="U2233" s="11"/>
      <c r="V2233" s="11"/>
      <c r="W2233" s="11"/>
      <c r="X2233" s="11"/>
      <c r="Y2233" s="11"/>
      <c r="Z2233" s="11"/>
      <c r="AA2233" s="11"/>
      <c r="AB2233" s="11"/>
      <c r="AC2233" s="11"/>
      <c r="AD2233" s="11"/>
      <c r="AE2233" s="11"/>
      <c r="AF2233" s="11"/>
      <c r="AG2233" s="11"/>
      <c r="AH2233" s="11"/>
    </row>
    <row r="2234" spans="1:34" x14ac:dyDescent="0.25">
      <c r="A2234" s="11"/>
      <c r="B2234" s="11"/>
      <c r="C2234" s="11"/>
      <c r="D2234" s="11"/>
      <c r="E2234" s="11"/>
      <c r="H2234" s="11"/>
      <c r="I2234" s="202"/>
      <c r="J2234" s="11"/>
      <c r="K2234" s="11"/>
      <c r="L2234" s="11"/>
      <c r="M2234" s="11"/>
      <c r="N2234" s="11"/>
      <c r="O2234" s="11"/>
      <c r="P2234" s="11"/>
      <c r="Q2234" s="11"/>
      <c r="R2234" s="11"/>
      <c r="S2234" s="11"/>
      <c r="T2234" s="11"/>
      <c r="U2234" s="11"/>
      <c r="V2234" s="11"/>
      <c r="W2234" s="11"/>
      <c r="X2234" s="11"/>
      <c r="Y2234" s="11"/>
      <c r="Z2234" s="11"/>
      <c r="AA2234" s="11"/>
      <c r="AB2234" s="11"/>
      <c r="AC2234" s="11"/>
      <c r="AD2234" s="11"/>
      <c r="AE2234" s="11"/>
      <c r="AF2234" s="11"/>
      <c r="AG2234" s="11"/>
      <c r="AH2234" s="11"/>
    </row>
    <row r="2235" spans="1:34" x14ac:dyDescent="0.25">
      <c r="A2235" s="11"/>
      <c r="B2235" s="11"/>
      <c r="C2235" s="11"/>
      <c r="D2235" s="11"/>
      <c r="E2235" s="11"/>
      <c r="H2235" s="11"/>
      <c r="I2235" s="202"/>
      <c r="J2235" s="11"/>
      <c r="K2235" s="11"/>
      <c r="L2235" s="11"/>
      <c r="M2235" s="11"/>
      <c r="N2235" s="11"/>
      <c r="O2235" s="11"/>
      <c r="P2235" s="11"/>
      <c r="Q2235" s="11"/>
      <c r="R2235" s="11"/>
      <c r="S2235" s="11"/>
      <c r="T2235" s="11"/>
      <c r="U2235" s="11"/>
      <c r="V2235" s="11"/>
      <c r="W2235" s="11"/>
      <c r="X2235" s="11"/>
      <c r="Y2235" s="11"/>
      <c r="Z2235" s="11"/>
      <c r="AA2235" s="11"/>
      <c r="AB2235" s="11"/>
      <c r="AC2235" s="11"/>
      <c r="AD2235" s="11"/>
      <c r="AE2235" s="11"/>
      <c r="AF2235" s="11"/>
      <c r="AG2235" s="11"/>
      <c r="AH2235" s="11"/>
    </row>
    <row r="2236" spans="1:34" x14ac:dyDescent="0.25">
      <c r="A2236" s="11"/>
      <c r="B2236" s="11"/>
      <c r="C2236" s="11"/>
      <c r="D2236" s="11"/>
      <c r="E2236" s="11"/>
      <c r="H2236" s="11"/>
      <c r="I2236" s="202"/>
      <c r="J2236" s="11"/>
      <c r="K2236" s="11"/>
      <c r="L2236" s="11"/>
      <c r="M2236" s="11"/>
      <c r="N2236" s="11"/>
      <c r="O2236" s="11"/>
      <c r="P2236" s="11"/>
      <c r="Q2236" s="11"/>
      <c r="R2236" s="11"/>
      <c r="S2236" s="11"/>
      <c r="T2236" s="11"/>
      <c r="U2236" s="11"/>
      <c r="V2236" s="11"/>
      <c r="W2236" s="11"/>
      <c r="X2236" s="11"/>
      <c r="Y2236" s="11"/>
      <c r="Z2236" s="11"/>
      <c r="AA2236" s="11"/>
      <c r="AB2236" s="11"/>
      <c r="AC2236" s="11"/>
      <c r="AD2236" s="11"/>
      <c r="AE2236" s="11"/>
      <c r="AF2236" s="11"/>
      <c r="AG2236" s="11"/>
      <c r="AH2236" s="11"/>
    </row>
    <row r="2237" spans="1:34" x14ac:dyDescent="0.25">
      <c r="A2237" s="11"/>
      <c r="B2237" s="11"/>
      <c r="C2237" s="11"/>
      <c r="D2237" s="11"/>
      <c r="E2237" s="11"/>
      <c r="H2237" s="11"/>
      <c r="I2237" s="202"/>
      <c r="J2237" s="11"/>
      <c r="K2237" s="11"/>
      <c r="L2237" s="11"/>
      <c r="M2237" s="11"/>
      <c r="N2237" s="11"/>
      <c r="O2237" s="11"/>
      <c r="P2237" s="11"/>
      <c r="Q2237" s="11"/>
      <c r="R2237" s="11"/>
      <c r="S2237" s="11"/>
      <c r="T2237" s="11"/>
      <c r="U2237" s="11"/>
      <c r="V2237" s="11"/>
      <c r="W2237" s="11"/>
      <c r="X2237" s="11"/>
      <c r="Y2237" s="11"/>
      <c r="Z2237" s="11"/>
      <c r="AA2237" s="11"/>
      <c r="AB2237" s="11"/>
      <c r="AC2237" s="11"/>
      <c r="AD2237" s="11"/>
      <c r="AE2237" s="11"/>
      <c r="AF2237" s="11"/>
      <c r="AG2237" s="11"/>
      <c r="AH2237" s="11"/>
    </row>
    <row r="2238" spans="1:34" x14ac:dyDescent="0.25">
      <c r="A2238" s="11"/>
      <c r="B2238" s="11"/>
      <c r="C2238" s="11"/>
      <c r="D2238" s="11"/>
      <c r="E2238" s="11"/>
      <c r="H2238" s="11"/>
      <c r="I2238" s="202"/>
      <c r="J2238" s="11"/>
      <c r="K2238" s="11"/>
      <c r="L2238" s="11"/>
      <c r="M2238" s="11"/>
      <c r="N2238" s="11"/>
      <c r="O2238" s="11"/>
      <c r="P2238" s="11"/>
      <c r="Q2238" s="11"/>
      <c r="R2238" s="11"/>
      <c r="S2238" s="11"/>
      <c r="T2238" s="11"/>
      <c r="U2238" s="11"/>
      <c r="V2238" s="11"/>
      <c r="W2238" s="11"/>
      <c r="X2238" s="11"/>
      <c r="Y2238" s="11"/>
      <c r="Z2238" s="11"/>
      <c r="AA2238" s="11"/>
      <c r="AB2238" s="11"/>
      <c r="AC2238" s="11"/>
      <c r="AD2238" s="11"/>
      <c r="AE2238" s="11"/>
      <c r="AF2238" s="11"/>
      <c r="AG2238" s="11"/>
      <c r="AH2238" s="11"/>
    </row>
    <row r="2239" spans="1:34" x14ac:dyDescent="0.25">
      <c r="A2239" s="11"/>
      <c r="B2239" s="11"/>
      <c r="C2239" s="11"/>
      <c r="D2239" s="11"/>
      <c r="E2239" s="11"/>
      <c r="H2239" s="11"/>
      <c r="I2239" s="202"/>
      <c r="J2239" s="11"/>
      <c r="K2239" s="11"/>
      <c r="L2239" s="11"/>
      <c r="M2239" s="11"/>
      <c r="N2239" s="11"/>
      <c r="O2239" s="11"/>
      <c r="P2239" s="11"/>
      <c r="Q2239" s="11"/>
      <c r="R2239" s="11"/>
      <c r="S2239" s="11"/>
      <c r="T2239" s="11"/>
      <c r="U2239" s="11"/>
      <c r="V2239" s="11"/>
      <c r="W2239" s="11"/>
      <c r="X2239" s="11"/>
      <c r="Y2239" s="11"/>
      <c r="Z2239" s="11"/>
      <c r="AA2239" s="11"/>
      <c r="AB2239" s="11"/>
      <c r="AC2239" s="11"/>
      <c r="AD2239" s="11"/>
      <c r="AE2239" s="11"/>
      <c r="AF2239" s="11"/>
      <c r="AG2239" s="11"/>
      <c r="AH2239" s="11"/>
    </row>
    <row r="2240" spans="1:34" x14ac:dyDescent="0.25">
      <c r="A2240" s="11"/>
      <c r="B2240" s="11"/>
      <c r="C2240" s="11"/>
      <c r="D2240" s="11"/>
      <c r="E2240" s="11"/>
      <c r="H2240" s="11"/>
      <c r="I2240" s="202"/>
      <c r="J2240" s="11"/>
      <c r="K2240" s="11"/>
      <c r="L2240" s="11"/>
      <c r="M2240" s="11"/>
      <c r="N2240" s="11"/>
      <c r="O2240" s="11"/>
      <c r="P2240" s="11"/>
      <c r="Q2240" s="11"/>
      <c r="R2240" s="11"/>
      <c r="S2240" s="11"/>
      <c r="T2240" s="11"/>
      <c r="U2240" s="11"/>
      <c r="V2240" s="11"/>
      <c r="W2240" s="11"/>
      <c r="X2240" s="11"/>
      <c r="Y2240" s="11"/>
      <c r="Z2240" s="11"/>
      <c r="AA2240" s="11"/>
      <c r="AB2240" s="11"/>
      <c r="AC2240" s="11"/>
      <c r="AD2240" s="11"/>
      <c r="AE2240" s="11"/>
      <c r="AF2240" s="11"/>
      <c r="AG2240" s="11"/>
      <c r="AH2240" s="11"/>
    </row>
    <row r="2241" spans="1:34" x14ac:dyDescent="0.25">
      <c r="A2241" s="11"/>
      <c r="B2241" s="11"/>
      <c r="C2241" s="11"/>
      <c r="D2241" s="11"/>
      <c r="E2241" s="11"/>
      <c r="H2241" s="11"/>
      <c r="I2241" s="202"/>
      <c r="J2241" s="11"/>
      <c r="K2241" s="11"/>
      <c r="L2241" s="11"/>
      <c r="M2241" s="11"/>
      <c r="N2241" s="11"/>
      <c r="O2241" s="11"/>
      <c r="P2241" s="11"/>
      <c r="Q2241" s="11"/>
      <c r="R2241" s="11"/>
      <c r="S2241" s="11"/>
      <c r="T2241" s="11"/>
      <c r="U2241" s="11"/>
      <c r="V2241" s="11"/>
      <c r="W2241" s="11"/>
      <c r="X2241" s="11"/>
      <c r="Y2241" s="11"/>
      <c r="Z2241" s="11"/>
      <c r="AA2241" s="11"/>
      <c r="AB2241" s="11"/>
      <c r="AC2241" s="11"/>
      <c r="AD2241" s="11"/>
      <c r="AE2241" s="11"/>
      <c r="AF2241" s="11"/>
      <c r="AG2241" s="11"/>
      <c r="AH2241" s="11"/>
    </row>
    <row r="2242" spans="1:34" x14ac:dyDescent="0.25">
      <c r="A2242" s="11"/>
      <c r="B2242" s="11"/>
      <c r="C2242" s="11"/>
      <c r="D2242" s="11"/>
      <c r="E2242" s="11"/>
      <c r="H2242" s="11"/>
      <c r="I2242" s="202"/>
      <c r="J2242" s="11"/>
      <c r="K2242" s="11"/>
      <c r="L2242" s="11"/>
      <c r="M2242" s="11"/>
      <c r="N2242" s="11"/>
      <c r="O2242" s="11"/>
      <c r="P2242" s="11"/>
      <c r="Q2242" s="11"/>
      <c r="R2242" s="11"/>
      <c r="S2242" s="11"/>
      <c r="T2242" s="11"/>
      <c r="U2242" s="11"/>
      <c r="V2242" s="11"/>
      <c r="W2242" s="11"/>
      <c r="X2242" s="11"/>
      <c r="Y2242" s="11"/>
      <c r="Z2242" s="11"/>
      <c r="AA2242" s="11"/>
      <c r="AB2242" s="11"/>
      <c r="AC2242" s="11"/>
      <c r="AD2242" s="11"/>
      <c r="AE2242" s="11"/>
      <c r="AF2242" s="11"/>
      <c r="AG2242" s="11"/>
      <c r="AH2242" s="11"/>
    </row>
    <row r="2243" spans="1:34" x14ac:dyDescent="0.25">
      <c r="A2243" s="11"/>
      <c r="B2243" s="11"/>
      <c r="C2243" s="11"/>
      <c r="D2243" s="11"/>
      <c r="E2243" s="11"/>
      <c r="H2243" s="11"/>
      <c r="I2243" s="202"/>
      <c r="J2243" s="11"/>
      <c r="K2243" s="11"/>
      <c r="L2243" s="11"/>
      <c r="M2243" s="11"/>
      <c r="N2243" s="11"/>
      <c r="O2243" s="11"/>
      <c r="P2243" s="11"/>
      <c r="Q2243" s="11"/>
      <c r="R2243" s="11"/>
      <c r="S2243" s="11"/>
      <c r="T2243" s="11"/>
      <c r="U2243" s="11"/>
      <c r="V2243" s="11"/>
      <c r="W2243" s="11"/>
      <c r="X2243" s="11"/>
      <c r="Y2243" s="11"/>
      <c r="Z2243" s="11"/>
      <c r="AA2243" s="11"/>
      <c r="AB2243" s="11"/>
      <c r="AC2243" s="11"/>
      <c r="AD2243" s="11"/>
      <c r="AE2243" s="11"/>
      <c r="AF2243" s="11"/>
      <c r="AG2243" s="11"/>
      <c r="AH2243" s="11"/>
    </row>
    <row r="2244" spans="1:34" x14ac:dyDescent="0.25">
      <c r="A2244" s="11"/>
      <c r="B2244" s="11"/>
      <c r="C2244" s="11"/>
      <c r="D2244" s="11"/>
      <c r="E2244" s="11"/>
      <c r="H2244" s="11"/>
      <c r="I2244" s="202"/>
      <c r="J2244" s="11"/>
      <c r="K2244" s="11"/>
      <c r="L2244" s="11"/>
      <c r="M2244" s="11"/>
      <c r="N2244" s="11"/>
      <c r="O2244" s="11"/>
      <c r="P2244" s="11"/>
      <c r="Q2244" s="11"/>
      <c r="R2244" s="11"/>
      <c r="S2244" s="11"/>
      <c r="T2244" s="11"/>
      <c r="U2244" s="11"/>
      <c r="V2244" s="11"/>
      <c r="W2244" s="11"/>
      <c r="X2244" s="11"/>
      <c r="Y2244" s="11"/>
      <c r="Z2244" s="11"/>
      <c r="AA2244" s="11"/>
      <c r="AB2244" s="11"/>
      <c r="AC2244" s="11"/>
      <c r="AD2244" s="11"/>
      <c r="AE2244" s="11"/>
      <c r="AF2244" s="11"/>
      <c r="AG2244" s="11"/>
      <c r="AH2244" s="11"/>
    </row>
    <row r="2245" spans="1:34" x14ac:dyDescent="0.25">
      <c r="A2245" s="11"/>
      <c r="B2245" s="11"/>
      <c r="C2245" s="11"/>
      <c r="D2245" s="11"/>
      <c r="E2245" s="11"/>
      <c r="H2245" s="11"/>
      <c r="I2245" s="202"/>
      <c r="J2245" s="11"/>
      <c r="K2245" s="11"/>
      <c r="L2245" s="11"/>
      <c r="M2245" s="11"/>
      <c r="N2245" s="11"/>
      <c r="O2245" s="11"/>
      <c r="P2245" s="11"/>
      <c r="Q2245" s="11"/>
      <c r="R2245" s="11"/>
      <c r="S2245" s="11"/>
      <c r="T2245" s="11"/>
      <c r="U2245" s="11"/>
      <c r="V2245" s="11"/>
      <c r="W2245" s="11"/>
      <c r="X2245" s="11"/>
      <c r="Y2245" s="11"/>
      <c r="Z2245" s="11"/>
      <c r="AA2245" s="11"/>
      <c r="AB2245" s="11"/>
      <c r="AC2245" s="11"/>
      <c r="AD2245" s="11"/>
      <c r="AE2245" s="11"/>
      <c r="AF2245" s="11"/>
      <c r="AG2245" s="11"/>
      <c r="AH2245" s="11"/>
    </row>
    <row r="2246" spans="1:34" x14ac:dyDescent="0.25">
      <c r="A2246" s="11"/>
      <c r="B2246" s="11"/>
      <c r="C2246" s="11"/>
      <c r="D2246" s="11"/>
      <c r="E2246" s="11"/>
      <c r="H2246" s="11"/>
      <c r="I2246" s="202"/>
      <c r="J2246" s="11"/>
      <c r="K2246" s="11"/>
      <c r="L2246" s="11"/>
      <c r="M2246" s="11"/>
      <c r="N2246" s="11"/>
      <c r="O2246" s="11"/>
      <c r="P2246" s="11"/>
      <c r="Q2246" s="11"/>
      <c r="R2246" s="11"/>
      <c r="S2246" s="11"/>
      <c r="T2246" s="11"/>
      <c r="U2246" s="11"/>
      <c r="V2246" s="11"/>
      <c r="W2246" s="11"/>
      <c r="X2246" s="11"/>
      <c r="Y2246" s="11"/>
      <c r="Z2246" s="11"/>
      <c r="AA2246" s="11"/>
      <c r="AB2246" s="11"/>
      <c r="AC2246" s="11"/>
      <c r="AD2246" s="11"/>
      <c r="AE2246" s="11"/>
      <c r="AF2246" s="11"/>
      <c r="AG2246" s="11"/>
      <c r="AH2246" s="11"/>
    </row>
    <row r="2247" spans="1:34" x14ac:dyDescent="0.25">
      <c r="A2247" s="11"/>
      <c r="B2247" s="11"/>
      <c r="C2247" s="11"/>
      <c r="D2247" s="11"/>
      <c r="E2247" s="11"/>
      <c r="H2247" s="11"/>
      <c r="I2247" s="202"/>
      <c r="J2247" s="11"/>
      <c r="K2247" s="11"/>
      <c r="L2247" s="11"/>
      <c r="M2247" s="11"/>
      <c r="N2247" s="11"/>
      <c r="O2247" s="11"/>
      <c r="P2247" s="11"/>
      <c r="Q2247" s="11"/>
      <c r="R2247" s="11"/>
      <c r="S2247" s="11"/>
      <c r="T2247" s="11"/>
      <c r="U2247" s="11"/>
      <c r="V2247" s="11"/>
      <c r="W2247" s="11"/>
      <c r="X2247" s="11"/>
      <c r="Y2247" s="11"/>
      <c r="Z2247" s="11"/>
      <c r="AA2247" s="11"/>
      <c r="AB2247" s="11"/>
      <c r="AC2247" s="11"/>
      <c r="AD2247" s="11"/>
      <c r="AE2247" s="11"/>
      <c r="AF2247" s="11"/>
      <c r="AG2247" s="11"/>
      <c r="AH2247" s="11"/>
    </row>
    <row r="2248" spans="1:34" x14ac:dyDescent="0.25">
      <c r="A2248" s="11"/>
      <c r="B2248" s="11"/>
      <c r="C2248" s="11"/>
      <c r="D2248" s="11"/>
      <c r="E2248" s="11"/>
      <c r="H2248" s="11"/>
      <c r="I2248" s="202"/>
      <c r="J2248" s="11"/>
      <c r="K2248" s="11"/>
      <c r="L2248" s="11"/>
      <c r="M2248" s="11"/>
      <c r="N2248" s="11"/>
      <c r="O2248" s="11"/>
      <c r="P2248" s="11"/>
      <c r="Q2248" s="11"/>
      <c r="R2248" s="11"/>
      <c r="S2248" s="11"/>
      <c r="T2248" s="11"/>
      <c r="U2248" s="11"/>
      <c r="V2248" s="11"/>
      <c r="W2248" s="11"/>
      <c r="X2248" s="11"/>
      <c r="Y2248" s="11"/>
      <c r="Z2248" s="11"/>
      <c r="AA2248" s="11"/>
      <c r="AB2248" s="11"/>
      <c r="AC2248" s="11"/>
      <c r="AD2248" s="11"/>
      <c r="AE2248" s="11"/>
      <c r="AF2248" s="11"/>
      <c r="AG2248" s="11"/>
      <c r="AH2248" s="11"/>
    </row>
    <row r="2249" spans="1:34" x14ac:dyDescent="0.25">
      <c r="A2249" s="11"/>
      <c r="B2249" s="11"/>
      <c r="C2249" s="11"/>
      <c r="D2249" s="11"/>
      <c r="E2249" s="11"/>
      <c r="H2249" s="11"/>
      <c r="I2249" s="202"/>
      <c r="J2249" s="11"/>
      <c r="K2249" s="11"/>
      <c r="L2249" s="11"/>
      <c r="M2249" s="11"/>
      <c r="N2249" s="11"/>
      <c r="O2249" s="11"/>
      <c r="P2249" s="11"/>
      <c r="Q2249" s="11"/>
      <c r="R2249" s="11"/>
      <c r="S2249" s="11"/>
      <c r="T2249" s="11"/>
      <c r="U2249" s="11"/>
      <c r="V2249" s="11"/>
      <c r="W2249" s="11"/>
      <c r="X2249" s="11"/>
      <c r="Y2249" s="11"/>
      <c r="Z2249" s="11"/>
      <c r="AA2249" s="11"/>
      <c r="AB2249" s="11"/>
      <c r="AC2249" s="11"/>
      <c r="AD2249" s="11"/>
      <c r="AE2249" s="11"/>
      <c r="AF2249" s="11"/>
      <c r="AG2249" s="11"/>
      <c r="AH2249" s="11"/>
    </row>
    <row r="2250" spans="1:34" x14ac:dyDescent="0.25">
      <c r="A2250" s="11"/>
      <c r="B2250" s="11"/>
      <c r="C2250" s="11"/>
      <c r="D2250" s="11"/>
      <c r="E2250" s="11"/>
      <c r="H2250" s="11"/>
      <c r="I2250" s="202"/>
      <c r="J2250" s="11"/>
      <c r="K2250" s="11"/>
      <c r="L2250" s="11"/>
      <c r="M2250" s="11"/>
      <c r="N2250" s="11"/>
      <c r="O2250" s="11"/>
      <c r="P2250" s="11"/>
      <c r="Q2250" s="11"/>
      <c r="R2250" s="11"/>
      <c r="S2250" s="11"/>
      <c r="T2250" s="11"/>
      <c r="U2250" s="11"/>
      <c r="V2250" s="11"/>
      <c r="W2250" s="11"/>
      <c r="X2250" s="11"/>
      <c r="Y2250" s="11"/>
      <c r="Z2250" s="11"/>
      <c r="AA2250" s="11"/>
      <c r="AB2250" s="11"/>
      <c r="AC2250" s="11"/>
      <c r="AD2250" s="11"/>
      <c r="AE2250" s="11"/>
      <c r="AF2250" s="11"/>
      <c r="AG2250" s="11"/>
      <c r="AH2250" s="11"/>
    </row>
    <row r="2251" spans="1:34" x14ac:dyDescent="0.25">
      <c r="A2251" s="11"/>
      <c r="B2251" s="11"/>
      <c r="C2251" s="11"/>
      <c r="D2251" s="11"/>
      <c r="E2251" s="11"/>
      <c r="H2251" s="11"/>
      <c r="I2251" s="202"/>
      <c r="J2251" s="11"/>
      <c r="K2251" s="11"/>
      <c r="L2251" s="11"/>
      <c r="M2251" s="11"/>
      <c r="N2251" s="11"/>
      <c r="O2251" s="11"/>
      <c r="P2251" s="11"/>
      <c r="Q2251" s="11"/>
      <c r="R2251" s="11"/>
      <c r="S2251" s="11"/>
      <c r="T2251" s="11"/>
      <c r="U2251" s="11"/>
      <c r="V2251" s="11"/>
      <c r="W2251" s="11"/>
      <c r="X2251" s="11"/>
      <c r="Y2251" s="11"/>
      <c r="Z2251" s="11"/>
      <c r="AA2251" s="11"/>
      <c r="AB2251" s="11"/>
      <c r="AC2251" s="11"/>
      <c r="AD2251" s="11"/>
      <c r="AE2251" s="11"/>
      <c r="AF2251" s="11"/>
      <c r="AG2251" s="11"/>
      <c r="AH2251" s="11"/>
    </row>
    <row r="2252" spans="1:34" x14ac:dyDescent="0.25">
      <c r="A2252" s="11"/>
      <c r="B2252" s="11"/>
      <c r="C2252" s="11"/>
      <c r="D2252" s="11"/>
      <c r="E2252" s="11"/>
      <c r="H2252" s="11"/>
      <c r="I2252" s="202"/>
      <c r="J2252" s="11"/>
      <c r="K2252" s="11"/>
      <c r="L2252" s="11"/>
      <c r="M2252" s="11"/>
      <c r="N2252" s="11"/>
      <c r="O2252" s="11"/>
      <c r="P2252" s="11"/>
      <c r="Q2252" s="11"/>
      <c r="R2252" s="11"/>
      <c r="S2252" s="11"/>
      <c r="T2252" s="11"/>
      <c r="U2252" s="11"/>
      <c r="V2252" s="11"/>
      <c r="W2252" s="11"/>
      <c r="X2252" s="11"/>
      <c r="Y2252" s="11"/>
      <c r="Z2252" s="11"/>
      <c r="AA2252" s="11"/>
      <c r="AB2252" s="11"/>
      <c r="AC2252" s="11"/>
      <c r="AD2252" s="11"/>
      <c r="AE2252" s="11"/>
      <c r="AF2252" s="11"/>
      <c r="AG2252" s="11"/>
      <c r="AH2252" s="11"/>
    </row>
    <row r="2253" spans="1:34" x14ac:dyDescent="0.25">
      <c r="A2253" s="11"/>
      <c r="B2253" s="11"/>
      <c r="C2253" s="11"/>
      <c r="D2253" s="11"/>
      <c r="E2253" s="11"/>
      <c r="H2253" s="11"/>
      <c r="I2253" s="202"/>
      <c r="J2253" s="11"/>
      <c r="K2253" s="11"/>
      <c r="L2253" s="11"/>
      <c r="M2253" s="11"/>
      <c r="N2253" s="11"/>
      <c r="O2253" s="11"/>
      <c r="P2253" s="11"/>
      <c r="Q2253" s="11"/>
      <c r="R2253" s="11"/>
      <c r="S2253" s="11"/>
      <c r="T2253" s="11"/>
      <c r="U2253" s="11"/>
      <c r="V2253" s="11"/>
      <c r="W2253" s="11"/>
      <c r="X2253" s="11"/>
      <c r="Y2253" s="11"/>
      <c r="Z2253" s="11"/>
      <c r="AA2253" s="11"/>
      <c r="AB2253" s="11"/>
      <c r="AC2253" s="11"/>
      <c r="AD2253" s="11"/>
      <c r="AE2253" s="11"/>
      <c r="AF2253" s="11"/>
      <c r="AG2253" s="11"/>
      <c r="AH2253" s="11"/>
    </row>
    <row r="2254" spans="1:34" x14ac:dyDescent="0.25">
      <c r="A2254" s="11"/>
      <c r="B2254" s="11"/>
      <c r="C2254" s="11"/>
      <c r="D2254" s="11"/>
      <c r="E2254" s="11"/>
      <c r="H2254" s="11"/>
      <c r="I2254" s="202"/>
      <c r="J2254" s="11"/>
      <c r="K2254" s="11"/>
      <c r="L2254" s="11"/>
      <c r="M2254" s="11"/>
      <c r="N2254" s="11"/>
      <c r="O2254" s="11"/>
      <c r="P2254" s="11"/>
      <c r="Q2254" s="11"/>
      <c r="R2254" s="11"/>
      <c r="S2254" s="11"/>
      <c r="T2254" s="11"/>
      <c r="U2254" s="11"/>
      <c r="V2254" s="11"/>
      <c r="W2254" s="11"/>
      <c r="X2254" s="11"/>
      <c r="Y2254" s="11"/>
      <c r="Z2254" s="11"/>
      <c r="AA2254" s="11"/>
      <c r="AB2254" s="11"/>
      <c r="AC2254" s="11"/>
      <c r="AD2254" s="11"/>
      <c r="AE2254" s="11"/>
      <c r="AF2254" s="11"/>
      <c r="AG2254" s="11"/>
      <c r="AH2254" s="11"/>
    </row>
    <row r="2255" spans="1:34" x14ac:dyDescent="0.25">
      <c r="A2255" s="11"/>
      <c r="B2255" s="11"/>
      <c r="C2255" s="11"/>
      <c r="D2255" s="11"/>
      <c r="E2255" s="11"/>
      <c r="H2255" s="11"/>
      <c r="I2255" s="202"/>
      <c r="J2255" s="11"/>
      <c r="K2255" s="11"/>
      <c r="L2255" s="11"/>
      <c r="M2255" s="11"/>
      <c r="N2255" s="11"/>
      <c r="O2255" s="11"/>
      <c r="P2255" s="11"/>
      <c r="Q2255" s="11"/>
      <c r="R2255" s="11"/>
      <c r="S2255" s="11"/>
      <c r="T2255" s="11"/>
      <c r="U2255" s="11"/>
      <c r="V2255" s="11"/>
      <c r="W2255" s="11"/>
      <c r="X2255" s="11"/>
      <c r="Y2255" s="11"/>
      <c r="Z2255" s="11"/>
      <c r="AA2255" s="11"/>
      <c r="AB2255" s="11"/>
      <c r="AC2255" s="11"/>
      <c r="AD2255" s="11"/>
      <c r="AE2255" s="11"/>
      <c r="AF2255" s="11"/>
      <c r="AG2255" s="11"/>
      <c r="AH2255" s="11"/>
    </row>
    <row r="2256" spans="1:34" x14ac:dyDescent="0.25">
      <c r="A2256" s="11"/>
      <c r="B2256" s="11"/>
      <c r="C2256" s="11"/>
      <c r="D2256" s="11"/>
      <c r="E2256" s="11"/>
      <c r="H2256" s="11"/>
      <c r="I2256" s="202"/>
      <c r="J2256" s="11"/>
      <c r="K2256" s="11"/>
      <c r="L2256" s="11"/>
      <c r="M2256" s="11"/>
      <c r="N2256" s="11"/>
      <c r="O2256" s="11"/>
      <c r="P2256" s="11"/>
      <c r="Q2256" s="11"/>
      <c r="R2256" s="11"/>
      <c r="S2256" s="11"/>
      <c r="T2256" s="11"/>
      <c r="U2256" s="11"/>
      <c r="V2256" s="11"/>
      <c r="W2256" s="11"/>
      <c r="X2256" s="11"/>
      <c r="Y2256" s="11"/>
      <c r="Z2256" s="11"/>
      <c r="AA2256" s="11"/>
      <c r="AB2256" s="11"/>
      <c r="AC2256" s="11"/>
      <c r="AD2256" s="11"/>
      <c r="AE2256" s="11"/>
      <c r="AF2256" s="11"/>
      <c r="AG2256" s="11"/>
      <c r="AH2256" s="11"/>
    </row>
    <row r="2257" spans="1:34" x14ac:dyDescent="0.25">
      <c r="A2257" s="11"/>
      <c r="B2257" s="11"/>
      <c r="C2257" s="11"/>
      <c r="D2257" s="11"/>
      <c r="E2257" s="11"/>
      <c r="H2257" s="11"/>
      <c r="I2257" s="202"/>
      <c r="J2257" s="11"/>
      <c r="K2257" s="11"/>
      <c r="L2257" s="11"/>
      <c r="M2257" s="11"/>
      <c r="N2257" s="11"/>
      <c r="O2257" s="11"/>
      <c r="P2257" s="11"/>
      <c r="Q2257" s="11"/>
      <c r="R2257" s="11"/>
      <c r="S2257" s="11"/>
      <c r="T2257" s="11"/>
      <c r="U2257" s="11"/>
      <c r="V2257" s="11"/>
      <c r="W2257" s="11"/>
      <c r="X2257" s="11"/>
      <c r="Y2257" s="11"/>
      <c r="Z2257" s="11"/>
      <c r="AA2257" s="11"/>
      <c r="AB2257" s="11"/>
      <c r="AC2257" s="11"/>
      <c r="AD2257" s="11"/>
      <c r="AE2257" s="11"/>
      <c r="AF2257" s="11"/>
      <c r="AG2257" s="11"/>
      <c r="AH2257" s="11"/>
    </row>
    <row r="2258" spans="1:34" x14ac:dyDescent="0.25">
      <c r="A2258" s="11"/>
      <c r="B2258" s="11"/>
      <c r="C2258" s="11"/>
      <c r="D2258" s="11"/>
      <c r="E2258" s="11"/>
      <c r="H2258" s="11"/>
      <c r="I2258" s="202"/>
      <c r="J2258" s="11"/>
      <c r="K2258" s="11"/>
      <c r="L2258" s="11"/>
      <c r="M2258" s="11"/>
      <c r="N2258" s="11"/>
      <c r="O2258" s="11"/>
      <c r="P2258" s="11"/>
      <c r="Q2258" s="11"/>
      <c r="R2258" s="11"/>
      <c r="S2258" s="11"/>
      <c r="T2258" s="11"/>
      <c r="U2258" s="11"/>
      <c r="V2258" s="11"/>
      <c r="W2258" s="11"/>
      <c r="X2258" s="11"/>
      <c r="Y2258" s="11"/>
      <c r="Z2258" s="11"/>
      <c r="AA2258" s="11"/>
      <c r="AB2258" s="11"/>
      <c r="AC2258" s="11"/>
      <c r="AD2258" s="11"/>
      <c r="AE2258" s="11"/>
      <c r="AF2258" s="11"/>
      <c r="AG2258" s="11"/>
      <c r="AH2258" s="11"/>
    </row>
    <row r="2259" spans="1:34" x14ac:dyDescent="0.25">
      <c r="A2259" s="11"/>
      <c r="B2259" s="11"/>
      <c r="C2259" s="11"/>
      <c r="D2259" s="11"/>
      <c r="E2259" s="11"/>
      <c r="H2259" s="11"/>
      <c r="I2259" s="202"/>
      <c r="J2259" s="11"/>
      <c r="K2259" s="11"/>
      <c r="L2259" s="11"/>
      <c r="M2259" s="11"/>
      <c r="N2259" s="11"/>
      <c r="O2259" s="11"/>
      <c r="P2259" s="11"/>
      <c r="Q2259" s="11"/>
      <c r="R2259" s="11"/>
      <c r="S2259" s="11"/>
      <c r="T2259" s="11"/>
      <c r="U2259" s="11"/>
      <c r="V2259" s="11"/>
      <c r="W2259" s="11"/>
      <c r="X2259" s="11"/>
      <c r="Y2259" s="11"/>
      <c r="Z2259" s="11"/>
      <c r="AA2259" s="11"/>
      <c r="AB2259" s="11"/>
      <c r="AC2259" s="11"/>
      <c r="AD2259" s="11"/>
      <c r="AE2259" s="11"/>
      <c r="AF2259" s="11"/>
      <c r="AG2259" s="11"/>
      <c r="AH2259" s="11"/>
    </row>
    <row r="2260" spans="1:34" x14ac:dyDescent="0.25">
      <c r="A2260" s="11"/>
      <c r="B2260" s="11"/>
      <c r="C2260" s="11"/>
      <c r="D2260" s="11"/>
      <c r="E2260" s="11"/>
      <c r="H2260" s="11"/>
      <c r="I2260" s="202"/>
      <c r="J2260" s="11"/>
      <c r="K2260" s="11"/>
      <c r="L2260" s="11"/>
      <c r="M2260" s="11"/>
      <c r="N2260" s="11"/>
      <c r="O2260" s="11"/>
      <c r="P2260" s="11"/>
      <c r="Q2260" s="11"/>
      <c r="R2260" s="11"/>
      <c r="S2260" s="11"/>
      <c r="T2260" s="11"/>
      <c r="U2260" s="11"/>
      <c r="V2260" s="11"/>
      <c r="W2260" s="11"/>
      <c r="X2260" s="11"/>
      <c r="Y2260" s="11"/>
      <c r="Z2260" s="11"/>
      <c r="AA2260" s="11"/>
      <c r="AB2260" s="11"/>
      <c r="AC2260" s="11"/>
      <c r="AD2260" s="11"/>
      <c r="AE2260" s="11"/>
      <c r="AF2260" s="11"/>
      <c r="AG2260" s="11"/>
      <c r="AH2260" s="11"/>
    </row>
    <row r="2261" spans="1:34" x14ac:dyDescent="0.25">
      <c r="A2261" s="11"/>
      <c r="B2261" s="11"/>
      <c r="C2261" s="11"/>
      <c r="D2261" s="11"/>
      <c r="E2261" s="11"/>
      <c r="H2261" s="11"/>
      <c r="I2261" s="202"/>
      <c r="J2261" s="11"/>
      <c r="K2261" s="11"/>
      <c r="L2261" s="11"/>
      <c r="M2261" s="11"/>
      <c r="N2261" s="11"/>
      <c r="O2261" s="11"/>
      <c r="P2261" s="11"/>
      <c r="Q2261" s="11"/>
      <c r="R2261" s="11"/>
      <c r="S2261" s="11"/>
      <c r="T2261" s="11"/>
      <c r="U2261" s="11"/>
      <c r="V2261" s="11"/>
      <c r="W2261" s="11"/>
      <c r="X2261" s="11"/>
      <c r="Y2261" s="11"/>
      <c r="Z2261" s="11"/>
      <c r="AA2261" s="11"/>
      <c r="AB2261" s="11"/>
      <c r="AC2261" s="11"/>
      <c r="AD2261" s="11"/>
      <c r="AE2261" s="11"/>
      <c r="AF2261" s="11"/>
      <c r="AG2261" s="11"/>
      <c r="AH2261" s="11"/>
    </row>
    <row r="2262" spans="1:34" x14ac:dyDescent="0.25">
      <c r="A2262" s="11"/>
      <c r="B2262" s="11"/>
      <c r="C2262" s="11"/>
      <c r="D2262" s="11"/>
      <c r="E2262" s="11"/>
      <c r="H2262" s="11"/>
      <c r="I2262" s="202"/>
      <c r="J2262" s="11"/>
      <c r="K2262" s="11"/>
      <c r="L2262" s="11"/>
      <c r="M2262" s="11"/>
      <c r="N2262" s="11"/>
      <c r="O2262" s="11"/>
      <c r="P2262" s="11"/>
      <c r="Q2262" s="11"/>
      <c r="R2262" s="11"/>
      <c r="S2262" s="11"/>
      <c r="T2262" s="11"/>
      <c r="U2262" s="11"/>
      <c r="V2262" s="11"/>
      <c r="W2262" s="11"/>
      <c r="X2262" s="11"/>
      <c r="Y2262" s="11"/>
      <c r="Z2262" s="11"/>
      <c r="AA2262" s="11"/>
      <c r="AB2262" s="11"/>
      <c r="AC2262" s="11"/>
      <c r="AD2262" s="11"/>
      <c r="AE2262" s="11"/>
      <c r="AF2262" s="11"/>
      <c r="AG2262" s="11"/>
      <c r="AH2262" s="11"/>
    </row>
    <row r="2263" spans="1:34" x14ac:dyDescent="0.25">
      <c r="A2263" s="11"/>
      <c r="B2263" s="11"/>
      <c r="C2263" s="11"/>
      <c r="D2263" s="11"/>
      <c r="E2263" s="11"/>
      <c r="H2263" s="11"/>
      <c r="I2263" s="202"/>
      <c r="J2263" s="11"/>
      <c r="K2263" s="11"/>
      <c r="L2263" s="11"/>
      <c r="M2263" s="11"/>
      <c r="N2263" s="11"/>
      <c r="O2263" s="11"/>
      <c r="P2263" s="11"/>
      <c r="Q2263" s="11"/>
      <c r="R2263" s="11"/>
      <c r="S2263" s="11"/>
      <c r="T2263" s="11"/>
      <c r="U2263" s="11"/>
      <c r="V2263" s="11"/>
      <c r="W2263" s="11"/>
      <c r="X2263" s="11"/>
      <c r="Y2263" s="11"/>
      <c r="Z2263" s="11"/>
      <c r="AA2263" s="11"/>
      <c r="AB2263" s="11"/>
      <c r="AC2263" s="11"/>
      <c r="AD2263" s="11"/>
      <c r="AE2263" s="11"/>
      <c r="AF2263" s="11"/>
      <c r="AG2263" s="11"/>
      <c r="AH2263" s="11"/>
    </row>
    <row r="2264" spans="1:34" x14ac:dyDescent="0.25">
      <c r="A2264" s="11"/>
      <c r="B2264" s="11"/>
      <c r="C2264" s="11"/>
      <c r="D2264" s="11"/>
      <c r="E2264" s="11"/>
      <c r="H2264" s="11"/>
      <c r="I2264" s="202"/>
      <c r="J2264" s="11"/>
      <c r="K2264" s="11"/>
      <c r="L2264" s="11"/>
      <c r="M2264" s="11"/>
      <c r="N2264" s="11"/>
      <c r="O2264" s="11"/>
      <c r="P2264" s="11"/>
      <c r="Q2264" s="11"/>
      <c r="R2264" s="11"/>
      <c r="S2264" s="11"/>
      <c r="T2264" s="11"/>
      <c r="U2264" s="11"/>
      <c r="V2264" s="11"/>
      <c r="W2264" s="11"/>
      <c r="X2264" s="11"/>
      <c r="Y2264" s="11"/>
      <c r="Z2264" s="11"/>
      <c r="AA2264" s="11"/>
      <c r="AB2264" s="11"/>
      <c r="AC2264" s="11"/>
      <c r="AD2264" s="11"/>
      <c r="AE2264" s="11"/>
      <c r="AF2264" s="11"/>
      <c r="AG2264" s="11"/>
      <c r="AH2264" s="11"/>
    </row>
    <row r="2265" spans="1:34" x14ac:dyDescent="0.25">
      <c r="A2265" s="11"/>
      <c r="B2265" s="11"/>
      <c r="C2265" s="11"/>
      <c r="D2265" s="11"/>
      <c r="E2265" s="11"/>
      <c r="H2265" s="11"/>
      <c r="I2265" s="202"/>
      <c r="J2265" s="11"/>
      <c r="K2265" s="11"/>
      <c r="L2265" s="11"/>
      <c r="M2265" s="11"/>
      <c r="N2265" s="11"/>
      <c r="O2265" s="11"/>
      <c r="P2265" s="11"/>
      <c r="Q2265" s="11"/>
      <c r="R2265" s="11"/>
      <c r="S2265" s="11"/>
      <c r="T2265" s="11"/>
      <c r="U2265" s="11"/>
      <c r="V2265" s="11"/>
      <c r="W2265" s="11"/>
      <c r="X2265" s="11"/>
      <c r="Y2265" s="11"/>
      <c r="Z2265" s="11"/>
      <c r="AA2265" s="11"/>
      <c r="AB2265" s="11"/>
      <c r="AC2265" s="11"/>
      <c r="AD2265" s="11"/>
      <c r="AE2265" s="11"/>
      <c r="AF2265" s="11"/>
      <c r="AG2265" s="11"/>
      <c r="AH2265" s="11"/>
    </row>
    <row r="2266" spans="1:34" x14ac:dyDescent="0.25">
      <c r="A2266" s="11"/>
      <c r="B2266" s="11"/>
      <c r="C2266" s="11"/>
      <c r="D2266" s="11"/>
      <c r="E2266" s="11"/>
      <c r="H2266" s="11"/>
      <c r="I2266" s="202"/>
      <c r="J2266" s="11"/>
      <c r="K2266" s="11"/>
      <c r="L2266" s="11"/>
      <c r="M2266" s="11"/>
      <c r="N2266" s="11"/>
      <c r="O2266" s="11"/>
      <c r="P2266" s="11"/>
      <c r="Q2266" s="11"/>
      <c r="R2266" s="11"/>
      <c r="S2266" s="11"/>
      <c r="T2266" s="11"/>
      <c r="U2266" s="11"/>
      <c r="V2266" s="11"/>
      <c r="W2266" s="11"/>
      <c r="X2266" s="11"/>
      <c r="Y2266" s="11"/>
      <c r="Z2266" s="11"/>
      <c r="AA2266" s="11"/>
      <c r="AB2266" s="11"/>
      <c r="AC2266" s="11"/>
      <c r="AD2266" s="11"/>
      <c r="AE2266" s="11"/>
      <c r="AF2266" s="11"/>
      <c r="AG2266" s="11"/>
      <c r="AH2266" s="11"/>
    </row>
    <row r="2267" spans="1:34" x14ac:dyDescent="0.25">
      <c r="A2267" s="11"/>
      <c r="B2267" s="11"/>
      <c r="C2267" s="11"/>
      <c r="D2267" s="11"/>
      <c r="E2267" s="11"/>
      <c r="H2267" s="11"/>
      <c r="I2267" s="202"/>
      <c r="J2267" s="11"/>
      <c r="K2267" s="11"/>
      <c r="L2267" s="11"/>
      <c r="M2267" s="11"/>
      <c r="N2267" s="11"/>
      <c r="O2267" s="11"/>
      <c r="P2267" s="11"/>
      <c r="Q2267" s="11"/>
      <c r="R2267" s="11"/>
      <c r="S2267" s="11"/>
      <c r="T2267" s="11"/>
      <c r="U2267" s="11"/>
      <c r="V2267" s="11"/>
      <c r="W2267" s="11"/>
      <c r="X2267" s="11"/>
      <c r="Y2267" s="11"/>
      <c r="Z2267" s="11"/>
      <c r="AA2267" s="11"/>
      <c r="AB2267" s="11"/>
      <c r="AC2267" s="11"/>
      <c r="AD2267" s="11"/>
      <c r="AE2267" s="11"/>
      <c r="AF2267" s="11"/>
      <c r="AG2267" s="11"/>
      <c r="AH2267" s="11"/>
    </row>
    <row r="2268" spans="1:34" x14ac:dyDescent="0.25">
      <c r="A2268" s="11"/>
      <c r="B2268" s="11"/>
      <c r="C2268" s="11"/>
      <c r="D2268" s="11"/>
      <c r="E2268" s="11"/>
      <c r="H2268" s="11"/>
      <c r="I2268" s="202"/>
      <c r="J2268" s="11"/>
      <c r="K2268" s="11"/>
      <c r="L2268" s="11"/>
      <c r="M2268" s="11"/>
      <c r="N2268" s="11"/>
      <c r="O2268" s="11"/>
      <c r="P2268" s="11"/>
      <c r="Q2268" s="11"/>
      <c r="R2268" s="11"/>
      <c r="S2268" s="11"/>
      <c r="T2268" s="11"/>
      <c r="U2268" s="11"/>
      <c r="V2268" s="11"/>
      <c r="W2268" s="11"/>
      <c r="X2268" s="11"/>
      <c r="Y2268" s="11"/>
      <c r="Z2268" s="11"/>
      <c r="AA2268" s="11"/>
      <c r="AB2268" s="11"/>
      <c r="AC2268" s="11"/>
      <c r="AD2268" s="11"/>
      <c r="AE2268" s="11"/>
      <c r="AF2268" s="11"/>
      <c r="AG2268" s="11"/>
      <c r="AH2268" s="11"/>
    </row>
    <row r="2269" spans="1:34" x14ac:dyDescent="0.25">
      <c r="A2269" s="11"/>
      <c r="B2269" s="11"/>
      <c r="C2269" s="11"/>
      <c r="D2269" s="11"/>
      <c r="E2269" s="11"/>
      <c r="H2269" s="11"/>
      <c r="I2269" s="202"/>
      <c r="J2269" s="11"/>
      <c r="K2269" s="11"/>
      <c r="L2269" s="11"/>
      <c r="M2269" s="11"/>
      <c r="N2269" s="11"/>
      <c r="O2269" s="11"/>
      <c r="P2269" s="11"/>
      <c r="Q2269" s="11"/>
      <c r="R2269" s="11"/>
      <c r="S2269" s="11"/>
      <c r="T2269" s="11"/>
      <c r="U2269" s="11"/>
      <c r="V2269" s="11"/>
      <c r="W2269" s="11"/>
      <c r="X2269" s="11"/>
      <c r="Y2269" s="11"/>
      <c r="Z2269" s="11"/>
      <c r="AA2269" s="11"/>
      <c r="AB2269" s="11"/>
      <c r="AC2269" s="11"/>
      <c r="AD2269" s="11"/>
      <c r="AE2269" s="11"/>
      <c r="AF2269" s="11"/>
      <c r="AG2269" s="11"/>
      <c r="AH2269" s="11"/>
    </row>
    <row r="2270" spans="1:34" x14ac:dyDescent="0.25">
      <c r="A2270" s="11"/>
      <c r="B2270" s="11"/>
      <c r="C2270" s="11"/>
      <c r="D2270" s="11"/>
      <c r="E2270" s="11"/>
      <c r="H2270" s="11"/>
      <c r="I2270" s="202"/>
      <c r="J2270" s="11"/>
      <c r="K2270" s="11"/>
      <c r="L2270" s="11"/>
      <c r="M2270" s="11"/>
      <c r="N2270" s="11"/>
      <c r="O2270" s="11"/>
      <c r="P2270" s="11"/>
      <c r="Q2270" s="11"/>
      <c r="R2270" s="11"/>
      <c r="S2270" s="11"/>
      <c r="T2270" s="11"/>
      <c r="U2270" s="11"/>
      <c r="V2270" s="11"/>
      <c r="W2270" s="11"/>
      <c r="X2270" s="11"/>
      <c r="Y2270" s="11"/>
      <c r="Z2270" s="11"/>
      <c r="AA2270" s="11"/>
      <c r="AB2270" s="11"/>
      <c r="AC2270" s="11"/>
      <c r="AD2270" s="11"/>
      <c r="AE2270" s="11"/>
      <c r="AF2270" s="11"/>
      <c r="AG2270" s="11"/>
      <c r="AH2270" s="11"/>
    </row>
    <row r="2271" spans="1:34" x14ac:dyDescent="0.25">
      <c r="A2271" s="11"/>
      <c r="B2271" s="11"/>
      <c r="C2271" s="11"/>
      <c r="D2271" s="11"/>
      <c r="E2271" s="11"/>
      <c r="H2271" s="11"/>
      <c r="I2271" s="202"/>
      <c r="J2271" s="11"/>
      <c r="K2271" s="11"/>
      <c r="L2271" s="11"/>
      <c r="M2271" s="11"/>
      <c r="N2271" s="11"/>
      <c r="O2271" s="11"/>
      <c r="P2271" s="11"/>
      <c r="Q2271" s="11"/>
      <c r="R2271" s="11"/>
      <c r="S2271" s="11"/>
      <c r="T2271" s="11"/>
      <c r="U2271" s="11"/>
      <c r="V2271" s="11"/>
      <c r="W2271" s="11"/>
      <c r="X2271" s="11"/>
      <c r="Y2271" s="11"/>
      <c r="Z2271" s="11"/>
      <c r="AA2271" s="11"/>
      <c r="AB2271" s="11"/>
      <c r="AC2271" s="11"/>
      <c r="AD2271" s="11"/>
      <c r="AE2271" s="11"/>
      <c r="AF2271" s="11"/>
      <c r="AG2271" s="11"/>
      <c r="AH2271" s="11"/>
    </row>
    <row r="2272" spans="1:34" x14ac:dyDescent="0.25">
      <c r="A2272" s="11"/>
      <c r="B2272" s="11"/>
      <c r="C2272" s="11"/>
      <c r="D2272" s="11"/>
      <c r="E2272" s="11"/>
      <c r="H2272" s="11"/>
      <c r="I2272" s="202"/>
      <c r="J2272" s="11"/>
      <c r="K2272" s="11"/>
      <c r="L2272" s="11"/>
      <c r="M2272" s="11"/>
      <c r="N2272" s="11"/>
      <c r="O2272" s="11"/>
      <c r="P2272" s="11"/>
      <c r="Q2272" s="11"/>
      <c r="R2272" s="11"/>
      <c r="S2272" s="11"/>
      <c r="T2272" s="11"/>
      <c r="U2272" s="11"/>
      <c r="V2272" s="11"/>
      <c r="W2272" s="11"/>
      <c r="X2272" s="11"/>
      <c r="Y2272" s="11"/>
      <c r="Z2272" s="11"/>
      <c r="AA2272" s="11"/>
      <c r="AB2272" s="11"/>
      <c r="AC2272" s="11"/>
      <c r="AD2272" s="11"/>
      <c r="AE2272" s="11"/>
      <c r="AF2272" s="11"/>
      <c r="AG2272" s="11"/>
      <c r="AH2272" s="11"/>
    </row>
    <row r="2273" spans="1:34" x14ac:dyDescent="0.25">
      <c r="A2273" s="11"/>
      <c r="B2273" s="11"/>
      <c r="C2273" s="11"/>
      <c r="D2273" s="11"/>
      <c r="E2273" s="11"/>
      <c r="H2273" s="11"/>
      <c r="I2273" s="202"/>
      <c r="J2273" s="11"/>
      <c r="K2273" s="11"/>
      <c r="L2273" s="11"/>
      <c r="M2273" s="11"/>
      <c r="N2273" s="11"/>
      <c r="O2273" s="11"/>
      <c r="P2273" s="11"/>
      <c r="Q2273" s="11"/>
      <c r="R2273" s="11"/>
      <c r="S2273" s="11"/>
      <c r="T2273" s="11"/>
      <c r="U2273" s="11"/>
      <c r="V2273" s="11"/>
      <c r="W2273" s="11"/>
      <c r="X2273" s="11"/>
      <c r="Y2273" s="11"/>
      <c r="Z2273" s="11"/>
      <c r="AA2273" s="11"/>
      <c r="AB2273" s="11"/>
      <c r="AC2273" s="11"/>
      <c r="AD2273" s="11"/>
      <c r="AE2273" s="11"/>
      <c r="AF2273" s="11"/>
      <c r="AG2273" s="11"/>
      <c r="AH2273" s="11"/>
    </row>
    <row r="2274" spans="1:34" x14ac:dyDescent="0.25">
      <c r="A2274" s="11"/>
      <c r="B2274" s="11"/>
      <c r="C2274" s="11"/>
      <c r="D2274" s="11"/>
      <c r="E2274" s="11"/>
      <c r="H2274" s="11"/>
      <c r="I2274" s="202"/>
      <c r="J2274" s="11"/>
      <c r="K2274" s="11"/>
      <c r="L2274" s="11"/>
      <c r="M2274" s="11"/>
      <c r="N2274" s="11"/>
      <c r="O2274" s="11"/>
      <c r="P2274" s="11"/>
      <c r="Q2274" s="11"/>
      <c r="R2274" s="11"/>
      <c r="S2274" s="11"/>
      <c r="T2274" s="11"/>
      <c r="U2274" s="11"/>
      <c r="V2274" s="11"/>
      <c r="W2274" s="11"/>
      <c r="X2274" s="11"/>
      <c r="Y2274" s="11"/>
      <c r="Z2274" s="11"/>
      <c r="AA2274" s="11"/>
      <c r="AB2274" s="11"/>
      <c r="AC2274" s="11"/>
      <c r="AD2274" s="11"/>
      <c r="AE2274" s="11"/>
      <c r="AF2274" s="11"/>
      <c r="AG2274" s="11"/>
      <c r="AH2274" s="11"/>
    </row>
    <row r="2275" spans="1:34" x14ac:dyDescent="0.25">
      <c r="A2275" s="11"/>
      <c r="B2275" s="11"/>
      <c r="C2275" s="11"/>
      <c r="D2275" s="11"/>
      <c r="E2275" s="11"/>
      <c r="H2275" s="11"/>
      <c r="I2275" s="202"/>
      <c r="J2275" s="11"/>
      <c r="K2275" s="11"/>
      <c r="L2275" s="11"/>
      <c r="M2275" s="11"/>
      <c r="N2275" s="11"/>
      <c r="O2275" s="11"/>
      <c r="P2275" s="11"/>
      <c r="Q2275" s="11"/>
      <c r="R2275" s="11"/>
      <c r="S2275" s="11"/>
      <c r="T2275" s="11"/>
      <c r="U2275" s="11"/>
      <c r="V2275" s="11"/>
      <c r="W2275" s="11"/>
      <c r="X2275" s="11"/>
      <c r="Y2275" s="11"/>
      <c r="Z2275" s="11"/>
      <c r="AA2275" s="11"/>
      <c r="AB2275" s="11"/>
      <c r="AC2275" s="11"/>
      <c r="AD2275" s="11"/>
      <c r="AE2275" s="11"/>
      <c r="AF2275" s="11"/>
      <c r="AG2275" s="11"/>
      <c r="AH2275" s="11"/>
    </row>
    <row r="2276" spans="1:34" x14ac:dyDescent="0.25">
      <c r="A2276" s="11"/>
      <c r="B2276" s="11"/>
      <c r="C2276" s="11"/>
      <c r="D2276" s="11"/>
      <c r="E2276" s="11"/>
      <c r="H2276" s="11"/>
      <c r="I2276" s="202"/>
      <c r="J2276" s="11"/>
      <c r="K2276" s="11"/>
      <c r="L2276" s="11"/>
      <c r="M2276" s="11"/>
      <c r="N2276" s="11"/>
      <c r="O2276" s="11"/>
      <c r="P2276" s="11"/>
      <c r="Q2276" s="11"/>
      <c r="R2276" s="11"/>
      <c r="S2276" s="11"/>
      <c r="T2276" s="11"/>
      <c r="U2276" s="11"/>
      <c r="V2276" s="11"/>
      <c r="W2276" s="11"/>
      <c r="X2276" s="11"/>
      <c r="Y2276" s="11"/>
      <c r="Z2276" s="11"/>
      <c r="AA2276" s="11"/>
      <c r="AB2276" s="11"/>
      <c r="AC2276" s="11"/>
      <c r="AD2276" s="11"/>
      <c r="AE2276" s="11"/>
      <c r="AF2276" s="11"/>
      <c r="AG2276" s="11"/>
      <c r="AH2276" s="11"/>
    </row>
    <row r="2277" spans="1:34" x14ac:dyDescent="0.25">
      <c r="A2277" s="11"/>
      <c r="B2277" s="11"/>
      <c r="C2277" s="11"/>
      <c r="D2277" s="11"/>
      <c r="E2277" s="11"/>
      <c r="H2277" s="11"/>
      <c r="I2277" s="202"/>
      <c r="J2277" s="11"/>
      <c r="K2277" s="11"/>
      <c r="L2277" s="11"/>
      <c r="M2277" s="11"/>
      <c r="N2277" s="11"/>
      <c r="O2277" s="11"/>
      <c r="P2277" s="11"/>
      <c r="Q2277" s="11"/>
      <c r="R2277" s="11"/>
      <c r="S2277" s="11"/>
      <c r="T2277" s="11"/>
      <c r="U2277" s="11"/>
      <c r="V2277" s="11"/>
      <c r="W2277" s="11"/>
      <c r="X2277" s="11"/>
      <c r="Y2277" s="11"/>
      <c r="Z2277" s="11"/>
      <c r="AA2277" s="11"/>
      <c r="AB2277" s="11"/>
      <c r="AC2277" s="11"/>
      <c r="AD2277" s="11"/>
      <c r="AE2277" s="11"/>
      <c r="AF2277" s="11"/>
      <c r="AG2277" s="11"/>
      <c r="AH2277" s="11"/>
    </row>
    <row r="2278" spans="1:34" x14ac:dyDescent="0.25">
      <c r="A2278" s="11"/>
      <c r="B2278" s="11"/>
      <c r="C2278" s="11"/>
      <c r="D2278" s="11"/>
      <c r="E2278" s="11"/>
      <c r="H2278" s="11"/>
      <c r="I2278" s="202"/>
      <c r="J2278" s="11"/>
      <c r="K2278" s="11"/>
      <c r="L2278" s="11"/>
      <c r="M2278" s="11"/>
      <c r="N2278" s="11"/>
      <c r="O2278" s="11"/>
      <c r="P2278" s="11"/>
      <c r="Q2278" s="11"/>
      <c r="R2278" s="11"/>
      <c r="S2278" s="11"/>
      <c r="T2278" s="11"/>
      <c r="U2278" s="11"/>
      <c r="V2278" s="11"/>
      <c r="W2278" s="11"/>
      <c r="X2278" s="11"/>
      <c r="Y2278" s="11"/>
      <c r="Z2278" s="11"/>
      <c r="AA2278" s="11"/>
      <c r="AB2278" s="11"/>
      <c r="AC2278" s="11"/>
      <c r="AD2278" s="11"/>
      <c r="AE2278" s="11"/>
      <c r="AF2278" s="11"/>
      <c r="AG2278" s="11"/>
      <c r="AH2278" s="11"/>
    </row>
    <row r="2279" spans="1:34" x14ac:dyDescent="0.25">
      <c r="A2279" s="11"/>
      <c r="B2279" s="11"/>
      <c r="C2279" s="11"/>
      <c r="D2279" s="11"/>
      <c r="E2279" s="11"/>
      <c r="H2279" s="11"/>
      <c r="I2279" s="202"/>
      <c r="J2279" s="11"/>
      <c r="K2279" s="11"/>
      <c r="L2279" s="11"/>
      <c r="M2279" s="11"/>
      <c r="N2279" s="11"/>
      <c r="O2279" s="11"/>
      <c r="P2279" s="11"/>
      <c r="Q2279" s="11"/>
      <c r="R2279" s="11"/>
      <c r="S2279" s="11"/>
      <c r="T2279" s="11"/>
      <c r="U2279" s="11"/>
      <c r="V2279" s="11"/>
      <c r="W2279" s="11"/>
      <c r="X2279" s="11"/>
      <c r="Y2279" s="11"/>
      <c r="Z2279" s="11"/>
      <c r="AA2279" s="11"/>
      <c r="AB2279" s="11"/>
      <c r="AC2279" s="11"/>
      <c r="AD2279" s="11"/>
      <c r="AE2279" s="11"/>
      <c r="AF2279" s="11"/>
      <c r="AG2279" s="11"/>
      <c r="AH2279" s="11"/>
    </row>
    <row r="2280" spans="1:34" x14ac:dyDescent="0.25">
      <c r="A2280" s="11"/>
      <c r="B2280" s="11"/>
      <c r="C2280" s="11"/>
      <c r="D2280" s="11"/>
      <c r="E2280" s="11"/>
      <c r="H2280" s="11"/>
      <c r="I2280" s="202"/>
      <c r="J2280" s="11"/>
      <c r="K2280" s="11"/>
      <c r="L2280" s="11"/>
      <c r="M2280" s="11"/>
      <c r="N2280" s="11"/>
      <c r="O2280" s="11"/>
      <c r="P2280" s="11"/>
      <c r="Q2280" s="11"/>
      <c r="R2280" s="11"/>
      <c r="S2280" s="11"/>
      <c r="T2280" s="11"/>
      <c r="U2280" s="11"/>
      <c r="V2280" s="11"/>
      <c r="W2280" s="11"/>
      <c r="X2280" s="11"/>
      <c r="Y2280" s="11"/>
      <c r="Z2280" s="11"/>
      <c r="AA2280" s="11"/>
      <c r="AB2280" s="11"/>
      <c r="AC2280" s="11"/>
      <c r="AD2280" s="11"/>
      <c r="AE2280" s="11"/>
      <c r="AF2280" s="11"/>
      <c r="AG2280" s="11"/>
      <c r="AH2280" s="11"/>
    </row>
    <row r="2281" spans="1:34" x14ac:dyDescent="0.25">
      <c r="A2281" s="11"/>
      <c r="B2281" s="11"/>
      <c r="C2281" s="11"/>
      <c r="D2281" s="11"/>
      <c r="E2281" s="11"/>
      <c r="H2281" s="11"/>
      <c r="I2281" s="202"/>
      <c r="J2281" s="11"/>
      <c r="K2281" s="11"/>
      <c r="L2281" s="11"/>
      <c r="M2281" s="11"/>
      <c r="N2281" s="11"/>
      <c r="O2281" s="11"/>
      <c r="P2281" s="11"/>
      <c r="Q2281" s="11"/>
      <c r="R2281" s="11"/>
      <c r="S2281" s="11"/>
      <c r="T2281" s="11"/>
      <c r="U2281" s="11"/>
      <c r="V2281" s="11"/>
      <c r="W2281" s="11"/>
      <c r="X2281" s="11"/>
      <c r="Y2281" s="11"/>
      <c r="Z2281" s="11"/>
      <c r="AA2281" s="11"/>
      <c r="AB2281" s="11"/>
      <c r="AC2281" s="11"/>
      <c r="AD2281" s="11"/>
      <c r="AE2281" s="11"/>
      <c r="AF2281" s="11"/>
      <c r="AG2281" s="11"/>
      <c r="AH2281" s="11"/>
    </row>
    <row r="2282" spans="1:34" x14ac:dyDescent="0.25">
      <c r="A2282" s="11"/>
      <c r="B2282" s="11"/>
      <c r="C2282" s="11"/>
      <c r="D2282" s="11"/>
      <c r="E2282" s="11"/>
      <c r="H2282" s="11"/>
      <c r="I2282" s="202"/>
      <c r="J2282" s="11"/>
      <c r="K2282" s="11"/>
      <c r="L2282" s="11"/>
      <c r="M2282" s="11"/>
      <c r="N2282" s="11"/>
      <c r="O2282" s="11"/>
      <c r="P2282" s="11"/>
      <c r="Q2282" s="11"/>
      <c r="R2282" s="11"/>
      <c r="S2282" s="11"/>
      <c r="T2282" s="11"/>
      <c r="U2282" s="11"/>
      <c r="V2282" s="11"/>
      <c r="W2282" s="11"/>
      <c r="X2282" s="11"/>
      <c r="Y2282" s="11"/>
      <c r="Z2282" s="11"/>
      <c r="AA2282" s="11"/>
      <c r="AB2282" s="11"/>
      <c r="AC2282" s="11"/>
      <c r="AD2282" s="11"/>
      <c r="AE2282" s="11"/>
      <c r="AF2282" s="11"/>
      <c r="AG2282" s="11"/>
      <c r="AH2282" s="11"/>
    </row>
    <row r="2283" spans="1:34" x14ac:dyDescent="0.25">
      <c r="A2283" s="11"/>
      <c r="B2283" s="11"/>
      <c r="C2283" s="11"/>
      <c r="D2283" s="11"/>
      <c r="E2283" s="11"/>
      <c r="H2283" s="11"/>
      <c r="I2283" s="202"/>
      <c r="J2283" s="11"/>
      <c r="K2283" s="11"/>
      <c r="L2283" s="11"/>
      <c r="M2283" s="11"/>
      <c r="N2283" s="11"/>
      <c r="O2283" s="11"/>
      <c r="P2283" s="11"/>
      <c r="Q2283" s="11"/>
      <c r="R2283" s="11"/>
      <c r="S2283" s="11"/>
      <c r="T2283" s="11"/>
      <c r="U2283" s="11"/>
      <c r="V2283" s="11"/>
      <c r="W2283" s="11"/>
      <c r="X2283" s="11"/>
      <c r="Y2283" s="11"/>
      <c r="Z2283" s="11"/>
      <c r="AA2283" s="11"/>
      <c r="AB2283" s="11"/>
      <c r="AC2283" s="11"/>
      <c r="AD2283" s="11"/>
      <c r="AE2283" s="11"/>
      <c r="AF2283" s="11"/>
      <c r="AG2283" s="11"/>
      <c r="AH2283" s="11"/>
    </row>
    <row r="2284" spans="1:34" x14ac:dyDescent="0.25">
      <c r="A2284" s="11"/>
      <c r="B2284" s="11"/>
      <c r="C2284" s="11"/>
      <c r="D2284" s="11"/>
      <c r="E2284" s="11"/>
      <c r="H2284" s="11"/>
      <c r="I2284" s="202"/>
      <c r="J2284" s="11"/>
      <c r="K2284" s="11"/>
      <c r="L2284" s="11"/>
      <c r="M2284" s="11"/>
      <c r="N2284" s="11"/>
      <c r="O2284" s="11"/>
      <c r="P2284" s="11"/>
      <c r="Q2284" s="11"/>
      <c r="R2284" s="11"/>
      <c r="S2284" s="11"/>
      <c r="T2284" s="11"/>
      <c r="U2284" s="11"/>
      <c r="V2284" s="11"/>
      <c r="W2284" s="11"/>
      <c r="X2284" s="11"/>
      <c r="Y2284" s="11"/>
      <c r="Z2284" s="11"/>
      <c r="AA2284" s="11"/>
      <c r="AB2284" s="11"/>
      <c r="AC2284" s="11"/>
      <c r="AD2284" s="11"/>
      <c r="AE2284" s="11"/>
      <c r="AF2284" s="11"/>
      <c r="AG2284" s="11"/>
      <c r="AH2284" s="11"/>
    </row>
    <row r="2285" spans="1:34" x14ac:dyDescent="0.25">
      <c r="A2285" s="11"/>
      <c r="B2285" s="11"/>
      <c r="C2285" s="11"/>
      <c r="D2285" s="11"/>
      <c r="E2285" s="11"/>
      <c r="H2285" s="11"/>
      <c r="I2285" s="202"/>
      <c r="J2285" s="11"/>
      <c r="K2285" s="11"/>
      <c r="L2285" s="11"/>
      <c r="M2285" s="11"/>
      <c r="N2285" s="11"/>
      <c r="O2285" s="11"/>
      <c r="P2285" s="11"/>
      <c r="Q2285" s="11"/>
      <c r="R2285" s="11"/>
      <c r="S2285" s="11"/>
      <c r="T2285" s="11"/>
      <c r="U2285" s="11"/>
      <c r="V2285" s="11"/>
      <c r="W2285" s="11"/>
      <c r="X2285" s="11"/>
      <c r="Y2285" s="11"/>
      <c r="Z2285" s="11"/>
      <c r="AA2285" s="11"/>
      <c r="AB2285" s="11"/>
      <c r="AC2285" s="11"/>
      <c r="AD2285" s="11"/>
      <c r="AE2285" s="11"/>
      <c r="AF2285" s="11"/>
      <c r="AG2285" s="11"/>
      <c r="AH2285" s="11"/>
    </row>
    <row r="2286" spans="1:34" x14ac:dyDescent="0.25">
      <c r="A2286" s="11"/>
      <c r="B2286" s="11"/>
      <c r="C2286" s="11"/>
      <c r="D2286" s="11"/>
      <c r="E2286" s="11"/>
      <c r="H2286" s="11"/>
      <c r="I2286" s="202"/>
      <c r="J2286" s="11"/>
      <c r="K2286" s="11"/>
      <c r="L2286" s="11"/>
      <c r="M2286" s="11"/>
      <c r="N2286" s="11"/>
      <c r="O2286" s="11"/>
      <c r="P2286" s="11"/>
      <c r="Q2286" s="11"/>
      <c r="R2286" s="11"/>
      <c r="S2286" s="11"/>
      <c r="T2286" s="11"/>
      <c r="U2286" s="11"/>
      <c r="V2286" s="11"/>
      <c r="W2286" s="11"/>
      <c r="X2286" s="11"/>
      <c r="Y2286" s="11"/>
      <c r="Z2286" s="11"/>
      <c r="AA2286" s="11"/>
      <c r="AB2286" s="11"/>
      <c r="AC2286" s="11"/>
      <c r="AD2286" s="11"/>
      <c r="AE2286" s="11"/>
      <c r="AF2286" s="11"/>
      <c r="AG2286" s="11"/>
      <c r="AH2286" s="11"/>
    </row>
    <row r="2287" spans="1:34" x14ac:dyDescent="0.25">
      <c r="A2287" s="11"/>
      <c r="B2287" s="11"/>
      <c r="C2287" s="11"/>
      <c r="D2287" s="11"/>
      <c r="E2287" s="11"/>
      <c r="H2287" s="11"/>
      <c r="I2287" s="202"/>
      <c r="J2287" s="11"/>
      <c r="K2287" s="11"/>
      <c r="L2287" s="11"/>
      <c r="M2287" s="11"/>
      <c r="N2287" s="11"/>
      <c r="O2287" s="11"/>
      <c r="P2287" s="11"/>
      <c r="Q2287" s="11"/>
      <c r="R2287" s="11"/>
      <c r="S2287" s="11"/>
      <c r="T2287" s="11"/>
      <c r="U2287" s="11"/>
      <c r="V2287" s="11"/>
      <c r="W2287" s="11"/>
      <c r="X2287" s="11"/>
      <c r="Y2287" s="11"/>
      <c r="Z2287" s="11"/>
      <c r="AA2287" s="11"/>
      <c r="AB2287" s="11"/>
      <c r="AC2287" s="11"/>
      <c r="AD2287" s="11"/>
      <c r="AE2287" s="11"/>
      <c r="AF2287" s="11"/>
      <c r="AG2287" s="11"/>
      <c r="AH2287" s="11"/>
    </row>
    <row r="2288" spans="1:34" x14ac:dyDescent="0.25">
      <c r="A2288" s="11"/>
      <c r="B2288" s="11"/>
      <c r="C2288" s="11"/>
      <c r="D2288" s="11"/>
      <c r="E2288" s="11"/>
      <c r="H2288" s="11"/>
      <c r="I2288" s="202"/>
      <c r="J2288" s="11"/>
      <c r="K2288" s="11"/>
      <c r="L2288" s="11"/>
      <c r="M2288" s="11"/>
      <c r="N2288" s="11"/>
      <c r="O2288" s="11"/>
      <c r="P2288" s="11"/>
      <c r="Q2288" s="11"/>
      <c r="R2288" s="11"/>
      <c r="S2288" s="11"/>
      <c r="T2288" s="11"/>
      <c r="U2288" s="11"/>
      <c r="V2288" s="11"/>
      <c r="W2288" s="11"/>
      <c r="X2288" s="11"/>
      <c r="Y2288" s="11"/>
      <c r="Z2288" s="11"/>
      <c r="AA2288" s="11"/>
      <c r="AB2288" s="11"/>
      <c r="AC2288" s="11"/>
      <c r="AD2288" s="11"/>
      <c r="AE2288" s="11"/>
      <c r="AF2288" s="11"/>
      <c r="AG2288" s="11"/>
      <c r="AH2288" s="11"/>
    </row>
    <row r="2289" spans="1:34" x14ac:dyDescent="0.25">
      <c r="A2289" s="11"/>
      <c r="B2289" s="11"/>
      <c r="C2289" s="11"/>
      <c r="D2289" s="11"/>
      <c r="E2289" s="11"/>
      <c r="H2289" s="11"/>
      <c r="I2289" s="202"/>
      <c r="J2289" s="11"/>
      <c r="K2289" s="11"/>
      <c r="L2289" s="11"/>
      <c r="M2289" s="11"/>
      <c r="N2289" s="11"/>
      <c r="O2289" s="11"/>
      <c r="P2289" s="11"/>
      <c r="Q2289" s="11"/>
      <c r="R2289" s="11"/>
      <c r="S2289" s="11"/>
      <c r="T2289" s="11"/>
      <c r="U2289" s="11"/>
      <c r="V2289" s="11"/>
      <c r="W2289" s="11"/>
      <c r="X2289" s="11"/>
      <c r="Y2289" s="11"/>
      <c r="Z2289" s="11"/>
      <c r="AA2289" s="11"/>
      <c r="AB2289" s="11"/>
      <c r="AC2289" s="11"/>
      <c r="AD2289" s="11"/>
      <c r="AE2289" s="11"/>
      <c r="AF2289" s="11"/>
      <c r="AG2289" s="11"/>
      <c r="AH2289" s="11"/>
    </row>
    <row r="2290" spans="1:34" x14ac:dyDescent="0.25">
      <c r="A2290" s="11"/>
      <c r="B2290" s="11"/>
      <c r="C2290" s="11"/>
      <c r="D2290" s="11"/>
      <c r="E2290" s="11"/>
      <c r="H2290" s="11"/>
      <c r="I2290" s="202"/>
      <c r="J2290" s="11"/>
      <c r="K2290" s="11"/>
      <c r="L2290" s="11"/>
      <c r="M2290" s="11"/>
      <c r="N2290" s="11"/>
      <c r="O2290" s="11"/>
      <c r="P2290" s="11"/>
      <c r="Q2290" s="11"/>
      <c r="R2290" s="11"/>
      <c r="S2290" s="11"/>
      <c r="T2290" s="11"/>
      <c r="U2290" s="11"/>
      <c r="V2290" s="11"/>
      <c r="W2290" s="11"/>
      <c r="X2290" s="11"/>
      <c r="Y2290" s="11"/>
      <c r="Z2290" s="11"/>
      <c r="AA2290" s="11"/>
      <c r="AB2290" s="11"/>
      <c r="AC2290" s="11"/>
      <c r="AD2290" s="11"/>
      <c r="AE2290" s="11"/>
      <c r="AF2290" s="11"/>
      <c r="AG2290" s="11"/>
      <c r="AH2290" s="11"/>
    </row>
    <row r="2291" spans="1:34" x14ac:dyDescent="0.25">
      <c r="A2291" s="11"/>
      <c r="B2291" s="11"/>
      <c r="C2291" s="11"/>
      <c r="D2291" s="11"/>
      <c r="E2291" s="11"/>
      <c r="H2291" s="11"/>
      <c r="I2291" s="202"/>
      <c r="J2291" s="11"/>
      <c r="K2291" s="11"/>
      <c r="L2291" s="11"/>
      <c r="M2291" s="11"/>
      <c r="N2291" s="11"/>
      <c r="O2291" s="11"/>
      <c r="P2291" s="11"/>
      <c r="Q2291" s="11"/>
      <c r="R2291" s="11"/>
      <c r="S2291" s="11"/>
      <c r="T2291" s="11"/>
      <c r="U2291" s="11"/>
      <c r="V2291" s="11"/>
      <c r="W2291" s="11"/>
      <c r="X2291" s="11"/>
      <c r="Y2291" s="11"/>
      <c r="Z2291" s="11"/>
      <c r="AA2291" s="11"/>
      <c r="AB2291" s="11"/>
      <c r="AC2291" s="11"/>
      <c r="AD2291" s="11"/>
      <c r="AE2291" s="11"/>
      <c r="AF2291" s="11"/>
      <c r="AG2291" s="11"/>
      <c r="AH2291" s="11"/>
    </row>
    <row r="2292" spans="1:34" x14ac:dyDescent="0.25">
      <c r="A2292" s="11"/>
      <c r="B2292" s="11"/>
      <c r="C2292" s="11"/>
      <c r="D2292" s="11"/>
      <c r="E2292" s="11"/>
      <c r="H2292" s="11"/>
      <c r="I2292" s="202"/>
      <c r="J2292" s="11"/>
      <c r="K2292" s="11"/>
      <c r="L2292" s="11"/>
      <c r="M2292" s="11"/>
      <c r="N2292" s="11"/>
      <c r="O2292" s="11"/>
      <c r="P2292" s="11"/>
      <c r="Q2292" s="11"/>
      <c r="R2292" s="11"/>
      <c r="S2292" s="11"/>
      <c r="T2292" s="11"/>
      <c r="U2292" s="11"/>
      <c r="V2292" s="11"/>
      <c r="W2292" s="11"/>
      <c r="X2292" s="11"/>
      <c r="Y2292" s="11"/>
      <c r="Z2292" s="11"/>
      <c r="AA2292" s="11"/>
      <c r="AB2292" s="11"/>
      <c r="AC2292" s="11"/>
      <c r="AD2292" s="11"/>
      <c r="AE2292" s="11"/>
      <c r="AF2292" s="11"/>
      <c r="AG2292" s="11"/>
      <c r="AH2292" s="11"/>
    </row>
    <row r="2293" spans="1:34" x14ac:dyDescent="0.25">
      <c r="A2293" s="11"/>
      <c r="B2293" s="11"/>
      <c r="C2293" s="11"/>
      <c r="D2293" s="11"/>
      <c r="E2293" s="11"/>
      <c r="H2293" s="11"/>
      <c r="I2293" s="202"/>
      <c r="J2293" s="11"/>
      <c r="K2293" s="11"/>
      <c r="L2293" s="11"/>
      <c r="M2293" s="11"/>
      <c r="N2293" s="11"/>
      <c r="O2293" s="11"/>
      <c r="P2293" s="11"/>
      <c r="Q2293" s="11"/>
      <c r="R2293" s="11"/>
      <c r="S2293" s="11"/>
      <c r="T2293" s="11"/>
      <c r="U2293" s="11"/>
      <c r="V2293" s="11"/>
      <c r="W2293" s="11"/>
      <c r="X2293" s="11"/>
      <c r="Y2293" s="11"/>
      <c r="Z2293" s="11"/>
      <c r="AA2293" s="11"/>
      <c r="AB2293" s="11"/>
      <c r="AC2293" s="11"/>
      <c r="AD2293" s="11"/>
      <c r="AE2293" s="11"/>
      <c r="AF2293" s="11"/>
      <c r="AG2293" s="11"/>
      <c r="AH2293" s="11"/>
    </row>
    <row r="2294" spans="1:34" x14ac:dyDescent="0.25">
      <c r="A2294" s="11"/>
      <c r="B2294" s="11"/>
      <c r="C2294" s="11"/>
      <c r="D2294" s="11"/>
      <c r="E2294" s="11"/>
      <c r="H2294" s="11"/>
      <c r="I2294" s="202"/>
      <c r="J2294" s="11"/>
      <c r="K2294" s="11"/>
      <c r="L2294" s="11"/>
      <c r="M2294" s="11"/>
      <c r="N2294" s="11"/>
      <c r="O2294" s="11"/>
      <c r="P2294" s="11"/>
      <c r="Q2294" s="11"/>
      <c r="R2294" s="11"/>
      <c r="S2294" s="11"/>
      <c r="T2294" s="11"/>
      <c r="U2294" s="11"/>
      <c r="V2294" s="11"/>
      <c r="W2294" s="11"/>
      <c r="X2294" s="11"/>
      <c r="Y2294" s="11"/>
      <c r="Z2294" s="11"/>
      <c r="AA2294" s="11"/>
      <c r="AB2294" s="11"/>
      <c r="AC2294" s="11"/>
      <c r="AD2294" s="11"/>
      <c r="AE2294" s="11"/>
      <c r="AF2294" s="11"/>
      <c r="AG2294" s="11"/>
      <c r="AH2294" s="11"/>
    </row>
    <row r="2295" spans="1:34" x14ac:dyDescent="0.25">
      <c r="A2295" s="11"/>
      <c r="B2295" s="11"/>
      <c r="C2295" s="11"/>
      <c r="D2295" s="11"/>
      <c r="E2295" s="11"/>
      <c r="H2295" s="11"/>
      <c r="I2295" s="202"/>
      <c r="J2295" s="11"/>
      <c r="K2295" s="11"/>
      <c r="L2295" s="11"/>
      <c r="M2295" s="11"/>
      <c r="N2295" s="11"/>
      <c r="O2295" s="11"/>
      <c r="P2295" s="11"/>
      <c r="Q2295" s="11"/>
      <c r="R2295" s="11"/>
      <c r="S2295" s="11"/>
      <c r="T2295" s="11"/>
      <c r="U2295" s="11"/>
      <c r="V2295" s="11"/>
      <c r="W2295" s="11"/>
      <c r="X2295" s="11"/>
      <c r="Y2295" s="11"/>
      <c r="Z2295" s="11"/>
      <c r="AA2295" s="11"/>
      <c r="AB2295" s="11"/>
      <c r="AC2295" s="11"/>
      <c r="AD2295" s="11"/>
      <c r="AE2295" s="11"/>
      <c r="AF2295" s="11"/>
      <c r="AG2295" s="11"/>
      <c r="AH2295" s="11"/>
    </row>
    <row r="2296" spans="1:34" x14ac:dyDescent="0.25">
      <c r="A2296" s="11"/>
      <c r="B2296" s="11"/>
      <c r="C2296" s="11"/>
      <c r="D2296" s="11"/>
      <c r="E2296" s="11"/>
      <c r="H2296" s="11"/>
      <c r="I2296" s="202"/>
      <c r="J2296" s="11"/>
      <c r="K2296" s="11"/>
      <c r="L2296" s="11"/>
      <c r="M2296" s="11"/>
      <c r="N2296" s="11"/>
      <c r="O2296" s="11"/>
      <c r="P2296" s="11"/>
      <c r="Q2296" s="11"/>
      <c r="R2296" s="11"/>
      <c r="S2296" s="11"/>
      <c r="T2296" s="11"/>
      <c r="U2296" s="11"/>
      <c r="V2296" s="11"/>
      <c r="W2296" s="11"/>
      <c r="X2296" s="11"/>
      <c r="Y2296" s="11"/>
      <c r="Z2296" s="11"/>
      <c r="AA2296" s="11"/>
      <c r="AB2296" s="11"/>
      <c r="AC2296" s="11"/>
      <c r="AD2296" s="11"/>
      <c r="AE2296" s="11"/>
      <c r="AF2296" s="11"/>
      <c r="AG2296" s="11"/>
      <c r="AH2296" s="11"/>
    </row>
    <row r="2297" spans="1:34" x14ac:dyDescent="0.25">
      <c r="A2297" s="11"/>
      <c r="B2297" s="11"/>
      <c r="C2297" s="11"/>
      <c r="D2297" s="11"/>
      <c r="E2297" s="11"/>
      <c r="H2297" s="11"/>
      <c r="I2297" s="202"/>
      <c r="J2297" s="11"/>
      <c r="K2297" s="11"/>
      <c r="L2297" s="11"/>
      <c r="M2297" s="11"/>
      <c r="N2297" s="11"/>
      <c r="O2297" s="11"/>
      <c r="P2297" s="11"/>
      <c r="Q2297" s="11"/>
      <c r="R2297" s="11"/>
      <c r="S2297" s="11"/>
      <c r="T2297" s="11"/>
      <c r="U2297" s="11"/>
      <c r="V2297" s="11"/>
      <c r="W2297" s="11"/>
      <c r="X2297" s="11"/>
      <c r="Y2297" s="11"/>
      <c r="Z2297" s="11"/>
      <c r="AA2297" s="11"/>
      <c r="AB2297" s="11"/>
      <c r="AC2297" s="11"/>
      <c r="AD2297" s="11"/>
      <c r="AE2297" s="11"/>
      <c r="AF2297" s="11"/>
      <c r="AG2297" s="11"/>
      <c r="AH2297" s="11"/>
    </row>
    <row r="2298" spans="1:34" x14ac:dyDescent="0.25">
      <c r="A2298" s="11"/>
      <c r="B2298" s="11"/>
      <c r="C2298" s="11"/>
      <c r="D2298" s="11"/>
      <c r="E2298" s="11"/>
      <c r="H2298" s="11"/>
      <c r="I2298" s="202"/>
      <c r="J2298" s="11"/>
      <c r="K2298" s="11"/>
      <c r="L2298" s="11"/>
      <c r="M2298" s="11"/>
      <c r="N2298" s="11"/>
      <c r="O2298" s="11"/>
      <c r="P2298" s="11"/>
      <c r="Q2298" s="11"/>
      <c r="R2298" s="11"/>
      <c r="S2298" s="11"/>
      <c r="T2298" s="11"/>
      <c r="U2298" s="11"/>
      <c r="V2298" s="11"/>
      <c r="W2298" s="11"/>
      <c r="X2298" s="11"/>
      <c r="Y2298" s="11"/>
      <c r="Z2298" s="11"/>
      <c r="AA2298" s="11"/>
      <c r="AB2298" s="11"/>
      <c r="AC2298" s="11"/>
      <c r="AD2298" s="11"/>
      <c r="AE2298" s="11"/>
      <c r="AF2298" s="11"/>
      <c r="AG2298" s="11"/>
      <c r="AH2298" s="11"/>
    </row>
    <row r="2299" spans="1:34" x14ac:dyDescent="0.25">
      <c r="A2299" s="11"/>
      <c r="B2299" s="11"/>
      <c r="C2299" s="11"/>
      <c r="D2299" s="11"/>
      <c r="E2299" s="11"/>
      <c r="H2299" s="11"/>
      <c r="I2299" s="202"/>
      <c r="J2299" s="11"/>
      <c r="K2299" s="11"/>
      <c r="L2299" s="11"/>
      <c r="M2299" s="11"/>
      <c r="N2299" s="11"/>
      <c r="O2299" s="11"/>
      <c r="P2299" s="11"/>
      <c r="Q2299" s="11"/>
      <c r="R2299" s="11"/>
      <c r="S2299" s="11"/>
      <c r="T2299" s="11"/>
      <c r="U2299" s="11"/>
      <c r="V2299" s="11"/>
      <c r="W2299" s="11"/>
      <c r="X2299" s="11"/>
      <c r="Y2299" s="11"/>
      <c r="Z2299" s="11"/>
      <c r="AA2299" s="11"/>
      <c r="AB2299" s="11"/>
      <c r="AC2299" s="11"/>
      <c r="AD2299" s="11"/>
      <c r="AE2299" s="11"/>
      <c r="AF2299" s="11"/>
      <c r="AG2299" s="11"/>
      <c r="AH2299" s="11"/>
    </row>
    <row r="2300" spans="1:34" x14ac:dyDescent="0.25">
      <c r="A2300" s="11"/>
      <c r="B2300" s="11"/>
      <c r="C2300" s="11"/>
      <c r="D2300" s="11"/>
      <c r="E2300" s="11"/>
      <c r="H2300" s="11"/>
      <c r="I2300" s="202"/>
      <c r="J2300" s="11"/>
      <c r="K2300" s="11"/>
      <c r="L2300" s="11"/>
      <c r="M2300" s="11"/>
      <c r="N2300" s="11"/>
      <c r="O2300" s="11"/>
      <c r="P2300" s="11"/>
      <c r="Q2300" s="11"/>
      <c r="R2300" s="11"/>
      <c r="S2300" s="11"/>
      <c r="T2300" s="11"/>
      <c r="U2300" s="11"/>
      <c r="V2300" s="11"/>
      <c r="W2300" s="11"/>
      <c r="X2300" s="11"/>
      <c r="Y2300" s="11"/>
      <c r="Z2300" s="11"/>
      <c r="AA2300" s="11"/>
      <c r="AB2300" s="11"/>
      <c r="AC2300" s="11"/>
      <c r="AD2300" s="11"/>
      <c r="AE2300" s="11"/>
      <c r="AF2300" s="11"/>
      <c r="AG2300" s="11"/>
      <c r="AH2300" s="11"/>
    </row>
    <row r="2301" spans="1:34" x14ac:dyDescent="0.25">
      <c r="A2301" s="11"/>
      <c r="B2301" s="11"/>
      <c r="C2301" s="11"/>
      <c r="D2301" s="11"/>
      <c r="E2301" s="11"/>
      <c r="H2301" s="11"/>
      <c r="I2301" s="202"/>
      <c r="J2301" s="11"/>
      <c r="K2301" s="11"/>
      <c r="L2301" s="11"/>
      <c r="M2301" s="11"/>
      <c r="N2301" s="11"/>
      <c r="O2301" s="11"/>
      <c r="P2301" s="11"/>
      <c r="Q2301" s="11"/>
      <c r="R2301" s="11"/>
      <c r="S2301" s="11"/>
      <c r="T2301" s="11"/>
      <c r="U2301" s="11"/>
      <c r="V2301" s="11"/>
      <c r="W2301" s="11"/>
      <c r="X2301" s="11"/>
      <c r="Y2301" s="11"/>
      <c r="Z2301" s="11"/>
      <c r="AA2301" s="11"/>
      <c r="AB2301" s="11"/>
      <c r="AC2301" s="11"/>
      <c r="AD2301" s="11"/>
      <c r="AE2301" s="11"/>
      <c r="AF2301" s="11"/>
      <c r="AG2301" s="11"/>
      <c r="AH2301" s="11"/>
    </row>
    <row r="2302" spans="1:34" x14ac:dyDescent="0.25">
      <c r="A2302" s="11"/>
      <c r="B2302" s="11"/>
      <c r="C2302" s="11"/>
      <c r="D2302" s="11"/>
      <c r="E2302" s="11"/>
      <c r="H2302" s="11"/>
      <c r="I2302" s="202"/>
      <c r="J2302" s="11"/>
      <c r="K2302" s="11"/>
      <c r="L2302" s="11"/>
      <c r="M2302" s="11"/>
      <c r="N2302" s="11"/>
      <c r="O2302" s="11"/>
      <c r="P2302" s="11"/>
      <c r="Q2302" s="11"/>
      <c r="R2302" s="11"/>
      <c r="S2302" s="11"/>
      <c r="T2302" s="11"/>
      <c r="U2302" s="11"/>
      <c r="V2302" s="11"/>
      <c r="W2302" s="11"/>
      <c r="X2302" s="11"/>
      <c r="Y2302" s="11"/>
      <c r="Z2302" s="11"/>
      <c r="AA2302" s="11"/>
      <c r="AB2302" s="11"/>
      <c r="AC2302" s="11"/>
      <c r="AD2302" s="11"/>
      <c r="AE2302" s="11"/>
      <c r="AF2302" s="11"/>
      <c r="AG2302" s="11"/>
      <c r="AH2302" s="11"/>
    </row>
    <row r="2303" spans="1:34" x14ac:dyDescent="0.25">
      <c r="A2303" s="11"/>
      <c r="B2303" s="11"/>
      <c r="C2303" s="11"/>
      <c r="D2303" s="11"/>
      <c r="E2303" s="11"/>
      <c r="H2303" s="11"/>
      <c r="I2303" s="202"/>
      <c r="J2303" s="11"/>
      <c r="K2303" s="11"/>
      <c r="L2303" s="11"/>
      <c r="M2303" s="11"/>
      <c r="N2303" s="11"/>
      <c r="O2303" s="11"/>
      <c r="P2303" s="11"/>
      <c r="Q2303" s="11"/>
      <c r="R2303" s="11"/>
      <c r="S2303" s="11"/>
      <c r="T2303" s="11"/>
      <c r="U2303" s="11"/>
      <c r="V2303" s="11"/>
      <c r="W2303" s="11"/>
      <c r="X2303" s="11"/>
      <c r="Y2303" s="11"/>
      <c r="Z2303" s="11"/>
      <c r="AA2303" s="11"/>
      <c r="AB2303" s="11"/>
      <c r="AC2303" s="11"/>
      <c r="AD2303" s="11"/>
      <c r="AE2303" s="11"/>
      <c r="AF2303" s="11"/>
      <c r="AG2303" s="11"/>
      <c r="AH2303" s="11"/>
    </row>
    <row r="2304" spans="1:34" x14ac:dyDescent="0.25">
      <c r="A2304" s="11"/>
      <c r="B2304" s="11"/>
      <c r="C2304" s="11"/>
      <c r="D2304" s="11"/>
      <c r="E2304" s="11"/>
      <c r="H2304" s="11"/>
      <c r="I2304" s="202"/>
      <c r="J2304" s="11"/>
      <c r="K2304" s="11"/>
      <c r="L2304" s="11"/>
      <c r="M2304" s="11"/>
      <c r="N2304" s="11"/>
      <c r="O2304" s="11"/>
      <c r="P2304" s="11"/>
      <c r="Q2304" s="11"/>
      <c r="R2304" s="11"/>
      <c r="S2304" s="11"/>
      <c r="T2304" s="11"/>
      <c r="U2304" s="11"/>
      <c r="V2304" s="11"/>
      <c r="W2304" s="11"/>
      <c r="X2304" s="11"/>
      <c r="Y2304" s="11"/>
      <c r="Z2304" s="11"/>
      <c r="AA2304" s="11"/>
      <c r="AB2304" s="11"/>
      <c r="AC2304" s="11"/>
      <c r="AD2304" s="11"/>
      <c r="AE2304" s="11"/>
      <c r="AF2304" s="11"/>
      <c r="AG2304" s="11"/>
      <c r="AH2304" s="11"/>
    </row>
    <row r="2305" spans="1:34" x14ac:dyDescent="0.25">
      <c r="A2305" s="11"/>
      <c r="B2305" s="11"/>
      <c r="C2305" s="11"/>
      <c r="D2305" s="11"/>
      <c r="E2305" s="11"/>
      <c r="H2305" s="11"/>
      <c r="I2305" s="202"/>
      <c r="J2305" s="11"/>
      <c r="K2305" s="11"/>
      <c r="L2305" s="11"/>
      <c r="M2305" s="11"/>
      <c r="N2305" s="11"/>
      <c r="O2305" s="11"/>
      <c r="P2305" s="11"/>
      <c r="Q2305" s="11"/>
      <c r="R2305" s="11"/>
      <c r="S2305" s="11"/>
      <c r="T2305" s="11"/>
      <c r="U2305" s="11"/>
      <c r="V2305" s="11"/>
      <c r="W2305" s="11"/>
      <c r="X2305" s="11"/>
      <c r="Y2305" s="11"/>
      <c r="Z2305" s="11"/>
      <c r="AA2305" s="11"/>
      <c r="AB2305" s="11"/>
      <c r="AC2305" s="11"/>
      <c r="AD2305" s="11"/>
      <c r="AE2305" s="11"/>
      <c r="AF2305" s="11"/>
      <c r="AG2305" s="11"/>
      <c r="AH2305" s="11"/>
    </row>
    <row r="2306" spans="1:34" x14ac:dyDescent="0.25">
      <c r="A2306" s="11"/>
      <c r="B2306" s="11"/>
      <c r="C2306" s="11"/>
      <c r="D2306" s="11"/>
      <c r="E2306" s="11"/>
      <c r="H2306" s="11"/>
      <c r="I2306" s="202"/>
      <c r="J2306" s="11"/>
      <c r="K2306" s="11"/>
      <c r="L2306" s="11"/>
      <c r="M2306" s="11"/>
      <c r="N2306" s="11"/>
      <c r="O2306" s="11"/>
      <c r="P2306" s="11"/>
      <c r="Q2306" s="11"/>
      <c r="R2306" s="11"/>
      <c r="S2306" s="11"/>
      <c r="T2306" s="11"/>
      <c r="U2306" s="11"/>
      <c r="V2306" s="11"/>
      <c r="W2306" s="11"/>
      <c r="X2306" s="11"/>
      <c r="Y2306" s="11"/>
      <c r="Z2306" s="11"/>
      <c r="AA2306" s="11"/>
      <c r="AB2306" s="11"/>
      <c r="AC2306" s="11"/>
      <c r="AD2306" s="11"/>
      <c r="AE2306" s="11"/>
      <c r="AF2306" s="11"/>
      <c r="AG2306" s="11"/>
      <c r="AH2306" s="11"/>
    </row>
    <row r="2307" spans="1:34" x14ac:dyDescent="0.25">
      <c r="A2307" s="11"/>
      <c r="B2307" s="11"/>
      <c r="C2307" s="11"/>
      <c r="D2307" s="11"/>
      <c r="E2307" s="11"/>
      <c r="H2307" s="11"/>
      <c r="I2307" s="202"/>
      <c r="J2307" s="11"/>
      <c r="K2307" s="11"/>
      <c r="L2307" s="11"/>
      <c r="M2307" s="11"/>
      <c r="N2307" s="11"/>
      <c r="O2307" s="11"/>
      <c r="P2307" s="11"/>
      <c r="Q2307" s="11"/>
      <c r="R2307" s="11"/>
      <c r="S2307" s="11"/>
      <c r="T2307" s="11"/>
      <c r="U2307" s="11"/>
      <c r="V2307" s="11"/>
      <c r="W2307" s="11"/>
      <c r="X2307" s="11"/>
      <c r="Y2307" s="11"/>
      <c r="Z2307" s="11"/>
      <c r="AA2307" s="11"/>
      <c r="AB2307" s="11"/>
      <c r="AC2307" s="11"/>
      <c r="AD2307" s="11"/>
      <c r="AE2307" s="11"/>
      <c r="AF2307" s="11"/>
      <c r="AG2307" s="11"/>
      <c r="AH2307" s="11"/>
    </row>
    <row r="2308" spans="1:34" x14ac:dyDescent="0.25">
      <c r="A2308" s="11"/>
      <c r="B2308" s="11"/>
      <c r="C2308" s="11"/>
      <c r="D2308" s="11"/>
      <c r="E2308" s="11"/>
      <c r="H2308" s="11"/>
      <c r="I2308" s="202"/>
      <c r="J2308" s="11"/>
      <c r="K2308" s="11"/>
      <c r="L2308" s="11"/>
      <c r="M2308" s="11"/>
      <c r="N2308" s="11"/>
      <c r="O2308" s="11"/>
      <c r="P2308" s="11"/>
      <c r="Q2308" s="11"/>
      <c r="R2308" s="11"/>
      <c r="S2308" s="11"/>
      <c r="T2308" s="11"/>
      <c r="U2308" s="11"/>
      <c r="V2308" s="11"/>
      <c r="W2308" s="11"/>
      <c r="X2308" s="11"/>
      <c r="Y2308" s="11"/>
      <c r="Z2308" s="11"/>
      <c r="AA2308" s="11"/>
      <c r="AB2308" s="11"/>
      <c r="AC2308" s="11"/>
      <c r="AD2308" s="11"/>
      <c r="AE2308" s="11"/>
      <c r="AF2308" s="11"/>
      <c r="AG2308" s="11"/>
      <c r="AH2308" s="11"/>
    </row>
    <row r="2309" spans="1:34" x14ac:dyDescent="0.25">
      <c r="A2309" s="11"/>
      <c r="B2309" s="11"/>
      <c r="C2309" s="11"/>
      <c r="D2309" s="11"/>
      <c r="E2309" s="11"/>
      <c r="H2309" s="11"/>
      <c r="I2309" s="202"/>
      <c r="J2309" s="11"/>
      <c r="K2309" s="11"/>
      <c r="L2309" s="11"/>
      <c r="M2309" s="11"/>
      <c r="N2309" s="11"/>
      <c r="O2309" s="11"/>
      <c r="P2309" s="11"/>
      <c r="Q2309" s="11"/>
      <c r="R2309" s="11"/>
      <c r="S2309" s="11"/>
      <c r="T2309" s="11"/>
      <c r="U2309" s="11"/>
      <c r="V2309" s="11"/>
      <c r="W2309" s="11"/>
      <c r="X2309" s="11"/>
      <c r="Y2309" s="11"/>
      <c r="Z2309" s="11"/>
      <c r="AA2309" s="11"/>
      <c r="AB2309" s="11"/>
      <c r="AC2309" s="11"/>
      <c r="AD2309" s="11"/>
      <c r="AE2309" s="11"/>
      <c r="AF2309" s="11"/>
      <c r="AG2309" s="11"/>
      <c r="AH2309" s="11"/>
    </row>
    <row r="2310" spans="1:34" x14ac:dyDescent="0.25">
      <c r="A2310" s="11"/>
      <c r="B2310" s="11"/>
      <c r="C2310" s="11"/>
      <c r="D2310" s="11"/>
      <c r="E2310" s="11"/>
      <c r="H2310" s="11"/>
      <c r="I2310" s="202"/>
      <c r="J2310" s="11"/>
      <c r="K2310" s="11"/>
      <c r="L2310" s="11"/>
      <c r="M2310" s="11"/>
      <c r="N2310" s="11"/>
      <c r="O2310" s="11"/>
      <c r="P2310" s="11"/>
      <c r="Q2310" s="11"/>
      <c r="R2310" s="11"/>
      <c r="S2310" s="11"/>
      <c r="T2310" s="11"/>
      <c r="U2310" s="11"/>
      <c r="V2310" s="11"/>
      <c r="W2310" s="11"/>
      <c r="X2310" s="11"/>
      <c r="Y2310" s="11"/>
      <c r="Z2310" s="11"/>
      <c r="AA2310" s="11"/>
      <c r="AB2310" s="11"/>
      <c r="AC2310" s="11"/>
      <c r="AD2310" s="11"/>
      <c r="AE2310" s="11"/>
      <c r="AF2310" s="11"/>
      <c r="AG2310" s="11"/>
      <c r="AH2310" s="11"/>
    </row>
    <row r="2311" spans="1:34" x14ac:dyDescent="0.25">
      <c r="A2311" s="11"/>
      <c r="B2311" s="11"/>
      <c r="C2311" s="11"/>
      <c r="D2311" s="11"/>
      <c r="E2311" s="11"/>
      <c r="H2311" s="11"/>
      <c r="I2311" s="202"/>
      <c r="J2311" s="11"/>
      <c r="K2311" s="11"/>
      <c r="L2311" s="11"/>
      <c r="M2311" s="11"/>
      <c r="N2311" s="11"/>
      <c r="O2311" s="11"/>
      <c r="P2311" s="11"/>
      <c r="Q2311" s="11"/>
      <c r="R2311" s="11"/>
      <c r="S2311" s="11"/>
      <c r="T2311" s="11"/>
      <c r="U2311" s="11"/>
      <c r="V2311" s="11"/>
      <c r="W2311" s="11"/>
      <c r="X2311" s="11"/>
      <c r="Y2311" s="11"/>
      <c r="Z2311" s="11"/>
      <c r="AA2311" s="11"/>
      <c r="AB2311" s="11"/>
      <c r="AC2311" s="11"/>
      <c r="AD2311" s="11"/>
      <c r="AE2311" s="11"/>
      <c r="AF2311" s="11"/>
      <c r="AG2311" s="11"/>
      <c r="AH2311" s="11"/>
    </row>
    <row r="2312" spans="1:34" x14ac:dyDescent="0.25">
      <c r="A2312" s="11"/>
      <c r="B2312" s="11"/>
      <c r="C2312" s="11"/>
      <c r="D2312" s="11"/>
      <c r="E2312" s="11"/>
      <c r="H2312" s="11"/>
      <c r="I2312" s="202"/>
      <c r="J2312" s="11"/>
      <c r="K2312" s="11"/>
      <c r="L2312" s="11"/>
      <c r="M2312" s="11"/>
      <c r="N2312" s="11"/>
      <c r="O2312" s="11"/>
      <c r="P2312" s="11"/>
      <c r="Q2312" s="11"/>
      <c r="R2312" s="11"/>
      <c r="S2312" s="11"/>
      <c r="T2312" s="11"/>
      <c r="U2312" s="11"/>
      <c r="V2312" s="11"/>
      <c r="W2312" s="11"/>
      <c r="X2312" s="11"/>
      <c r="Y2312" s="11"/>
      <c r="Z2312" s="11"/>
      <c r="AA2312" s="11"/>
      <c r="AB2312" s="11"/>
      <c r="AC2312" s="11"/>
      <c r="AD2312" s="11"/>
      <c r="AE2312" s="11"/>
      <c r="AF2312" s="11"/>
      <c r="AG2312" s="11"/>
      <c r="AH2312" s="11"/>
    </row>
    <row r="2313" spans="1:34" x14ac:dyDescent="0.25">
      <c r="A2313" s="11"/>
      <c r="B2313" s="11"/>
      <c r="C2313" s="11"/>
      <c r="D2313" s="11"/>
      <c r="E2313" s="11"/>
      <c r="H2313" s="11"/>
      <c r="I2313" s="202"/>
      <c r="J2313" s="11"/>
      <c r="K2313" s="11"/>
      <c r="L2313" s="11"/>
      <c r="M2313" s="11"/>
      <c r="N2313" s="11"/>
      <c r="O2313" s="11"/>
      <c r="P2313" s="11"/>
      <c r="Q2313" s="11"/>
      <c r="R2313" s="11"/>
      <c r="S2313" s="11"/>
      <c r="T2313" s="11"/>
      <c r="U2313" s="11"/>
      <c r="V2313" s="11"/>
      <c r="W2313" s="11"/>
      <c r="X2313" s="11"/>
      <c r="Y2313" s="11"/>
      <c r="Z2313" s="11"/>
      <c r="AA2313" s="11"/>
      <c r="AB2313" s="11"/>
      <c r="AC2313" s="11"/>
      <c r="AD2313" s="11"/>
      <c r="AE2313" s="11"/>
      <c r="AF2313" s="11"/>
      <c r="AG2313" s="11"/>
      <c r="AH2313" s="11"/>
    </row>
    <row r="2314" spans="1:34" x14ac:dyDescent="0.25">
      <c r="A2314" s="11"/>
      <c r="B2314" s="11"/>
      <c r="C2314" s="11"/>
      <c r="D2314" s="11"/>
      <c r="E2314" s="11"/>
      <c r="H2314" s="11"/>
      <c r="I2314" s="202"/>
      <c r="J2314" s="11"/>
      <c r="K2314" s="11"/>
      <c r="L2314" s="11"/>
      <c r="M2314" s="11"/>
      <c r="N2314" s="11"/>
      <c r="O2314" s="11"/>
      <c r="P2314" s="11"/>
      <c r="Q2314" s="11"/>
      <c r="R2314" s="11"/>
      <c r="S2314" s="11"/>
      <c r="T2314" s="11"/>
      <c r="U2314" s="11"/>
      <c r="V2314" s="11"/>
      <c r="W2314" s="11"/>
      <c r="X2314" s="11"/>
      <c r="Y2314" s="11"/>
      <c r="Z2314" s="11"/>
      <c r="AA2314" s="11"/>
      <c r="AB2314" s="11"/>
      <c r="AC2314" s="11"/>
      <c r="AD2314" s="11"/>
      <c r="AE2314" s="11"/>
      <c r="AF2314" s="11"/>
      <c r="AG2314" s="11"/>
      <c r="AH2314" s="11"/>
    </row>
    <row r="2315" spans="1:34" x14ac:dyDescent="0.25">
      <c r="A2315" s="11"/>
      <c r="B2315" s="11"/>
      <c r="C2315" s="11"/>
      <c r="D2315" s="11"/>
      <c r="E2315" s="11"/>
      <c r="H2315" s="11"/>
      <c r="I2315" s="202"/>
      <c r="J2315" s="11"/>
      <c r="K2315" s="11"/>
      <c r="L2315" s="11"/>
      <c r="M2315" s="11"/>
      <c r="N2315" s="11"/>
      <c r="O2315" s="11"/>
      <c r="P2315" s="11"/>
      <c r="Q2315" s="11"/>
      <c r="R2315" s="11"/>
      <c r="S2315" s="11"/>
      <c r="T2315" s="11"/>
      <c r="U2315" s="11"/>
      <c r="V2315" s="11"/>
      <c r="W2315" s="11"/>
      <c r="X2315" s="11"/>
      <c r="Y2315" s="11"/>
      <c r="Z2315" s="11"/>
      <c r="AA2315" s="11"/>
      <c r="AB2315" s="11"/>
      <c r="AC2315" s="11"/>
      <c r="AD2315" s="11"/>
      <c r="AE2315" s="11"/>
      <c r="AF2315" s="11"/>
      <c r="AG2315" s="11"/>
      <c r="AH2315" s="11"/>
    </row>
    <row r="2316" spans="1:34" x14ac:dyDescent="0.25">
      <c r="A2316" s="11"/>
      <c r="B2316" s="11"/>
      <c r="C2316" s="11"/>
      <c r="D2316" s="11"/>
      <c r="E2316" s="11"/>
      <c r="H2316" s="11"/>
      <c r="I2316" s="202"/>
      <c r="J2316" s="11"/>
      <c r="K2316" s="11"/>
      <c r="L2316" s="11"/>
      <c r="M2316" s="11"/>
      <c r="N2316" s="11"/>
      <c r="O2316" s="11"/>
      <c r="P2316" s="11"/>
      <c r="Q2316" s="11"/>
      <c r="R2316" s="11"/>
      <c r="S2316" s="11"/>
      <c r="T2316" s="11"/>
      <c r="U2316" s="11"/>
      <c r="V2316" s="11"/>
      <c r="W2316" s="11"/>
      <c r="X2316" s="11"/>
      <c r="Y2316" s="11"/>
      <c r="Z2316" s="11"/>
      <c r="AA2316" s="11"/>
      <c r="AB2316" s="11"/>
      <c r="AC2316" s="11"/>
      <c r="AD2316" s="11"/>
      <c r="AE2316" s="11"/>
      <c r="AF2316" s="11"/>
      <c r="AG2316" s="11"/>
      <c r="AH2316" s="11"/>
    </row>
    <row r="2317" spans="1:34" x14ac:dyDescent="0.25">
      <c r="A2317" s="11"/>
      <c r="B2317" s="11"/>
      <c r="C2317" s="11"/>
      <c r="D2317" s="11"/>
      <c r="E2317" s="11"/>
      <c r="H2317" s="11"/>
      <c r="I2317" s="202"/>
      <c r="J2317" s="11"/>
      <c r="K2317" s="11"/>
      <c r="L2317" s="11"/>
      <c r="M2317" s="11"/>
      <c r="N2317" s="11"/>
      <c r="O2317" s="11"/>
      <c r="P2317" s="11"/>
      <c r="Q2317" s="11"/>
      <c r="R2317" s="11"/>
      <c r="S2317" s="11"/>
      <c r="T2317" s="11"/>
      <c r="U2317" s="11"/>
      <c r="V2317" s="11"/>
      <c r="W2317" s="11"/>
      <c r="X2317" s="11"/>
      <c r="Y2317" s="11"/>
      <c r="Z2317" s="11"/>
      <c r="AA2317" s="11"/>
      <c r="AB2317" s="11"/>
      <c r="AC2317" s="11"/>
      <c r="AD2317" s="11"/>
      <c r="AE2317" s="11"/>
      <c r="AF2317" s="11"/>
      <c r="AG2317" s="11"/>
      <c r="AH2317" s="11"/>
    </row>
    <row r="2318" spans="1:34" x14ac:dyDescent="0.25">
      <c r="A2318" s="11"/>
      <c r="B2318" s="11"/>
      <c r="C2318" s="11"/>
      <c r="D2318" s="11"/>
      <c r="E2318" s="11"/>
      <c r="H2318" s="11"/>
      <c r="I2318" s="202"/>
      <c r="J2318" s="11"/>
      <c r="K2318" s="11"/>
      <c r="L2318" s="11"/>
      <c r="M2318" s="11"/>
      <c r="N2318" s="11"/>
      <c r="O2318" s="11"/>
      <c r="P2318" s="11"/>
      <c r="Q2318" s="11"/>
      <c r="R2318" s="11"/>
      <c r="S2318" s="11"/>
      <c r="T2318" s="11"/>
      <c r="U2318" s="11"/>
      <c r="V2318" s="11"/>
      <c r="W2318" s="11"/>
      <c r="X2318" s="11"/>
      <c r="Y2318" s="11"/>
      <c r="Z2318" s="11"/>
      <c r="AA2318" s="11"/>
      <c r="AB2318" s="11"/>
      <c r="AC2318" s="11"/>
      <c r="AD2318" s="11"/>
      <c r="AE2318" s="11"/>
      <c r="AF2318" s="11"/>
      <c r="AG2318" s="11"/>
      <c r="AH2318" s="11"/>
    </row>
    <row r="2319" spans="1:34" x14ac:dyDescent="0.25">
      <c r="A2319" s="11"/>
      <c r="B2319" s="11"/>
      <c r="C2319" s="11"/>
      <c r="D2319" s="11"/>
      <c r="E2319" s="11"/>
      <c r="H2319" s="11"/>
      <c r="I2319" s="202"/>
      <c r="J2319" s="11"/>
      <c r="K2319" s="11"/>
      <c r="L2319" s="11"/>
      <c r="M2319" s="11"/>
      <c r="N2319" s="11"/>
      <c r="O2319" s="11"/>
      <c r="P2319" s="11"/>
      <c r="Q2319" s="11"/>
      <c r="R2319" s="11"/>
      <c r="S2319" s="11"/>
      <c r="T2319" s="11"/>
      <c r="U2319" s="11"/>
      <c r="V2319" s="11"/>
      <c r="W2319" s="11"/>
      <c r="X2319" s="11"/>
      <c r="Y2319" s="11"/>
      <c r="Z2319" s="11"/>
      <c r="AA2319" s="11"/>
      <c r="AB2319" s="11"/>
      <c r="AC2319" s="11"/>
      <c r="AD2319" s="11"/>
      <c r="AE2319" s="11"/>
      <c r="AF2319" s="11"/>
      <c r="AG2319" s="11"/>
      <c r="AH2319" s="11"/>
    </row>
    <row r="2320" spans="1:34" x14ac:dyDescent="0.25">
      <c r="A2320" s="11"/>
      <c r="B2320" s="11"/>
      <c r="C2320" s="11"/>
      <c r="D2320" s="11"/>
      <c r="E2320" s="11"/>
      <c r="H2320" s="11"/>
      <c r="I2320" s="202"/>
      <c r="J2320" s="11"/>
      <c r="K2320" s="11"/>
      <c r="L2320" s="11"/>
      <c r="M2320" s="11"/>
      <c r="N2320" s="11"/>
      <c r="O2320" s="11"/>
      <c r="P2320" s="11"/>
      <c r="Q2320" s="11"/>
      <c r="R2320" s="11"/>
      <c r="S2320" s="11"/>
      <c r="T2320" s="11"/>
      <c r="U2320" s="11"/>
      <c r="V2320" s="11"/>
      <c r="W2320" s="11"/>
      <c r="X2320" s="11"/>
      <c r="Y2320" s="11"/>
      <c r="Z2320" s="11"/>
      <c r="AA2320" s="11"/>
      <c r="AB2320" s="11"/>
      <c r="AC2320" s="11"/>
      <c r="AD2320" s="11"/>
      <c r="AE2320" s="11"/>
      <c r="AF2320" s="11"/>
      <c r="AG2320" s="11"/>
      <c r="AH2320" s="11"/>
    </row>
    <row r="2321" spans="1:34" x14ac:dyDescent="0.25">
      <c r="A2321" s="11"/>
      <c r="B2321" s="11"/>
      <c r="C2321" s="11"/>
      <c r="D2321" s="11"/>
      <c r="E2321" s="11"/>
      <c r="H2321" s="11"/>
      <c r="I2321" s="202"/>
      <c r="J2321" s="11"/>
      <c r="K2321" s="11"/>
      <c r="L2321" s="11"/>
      <c r="M2321" s="11"/>
      <c r="N2321" s="11"/>
      <c r="O2321" s="11"/>
      <c r="P2321" s="11"/>
      <c r="Q2321" s="11"/>
      <c r="R2321" s="11"/>
      <c r="S2321" s="11"/>
      <c r="T2321" s="11"/>
      <c r="U2321" s="11"/>
      <c r="V2321" s="11"/>
      <c r="W2321" s="11"/>
      <c r="X2321" s="11"/>
      <c r="Y2321" s="11"/>
      <c r="Z2321" s="11"/>
      <c r="AA2321" s="11"/>
      <c r="AB2321" s="11"/>
      <c r="AC2321" s="11"/>
      <c r="AD2321" s="11"/>
      <c r="AE2321" s="11"/>
      <c r="AF2321" s="11"/>
      <c r="AG2321" s="11"/>
      <c r="AH2321" s="11"/>
    </row>
    <row r="2322" spans="1:34" x14ac:dyDescent="0.25">
      <c r="A2322" s="11"/>
      <c r="B2322" s="11"/>
      <c r="C2322" s="11"/>
      <c r="D2322" s="11"/>
      <c r="E2322" s="11"/>
      <c r="H2322" s="11"/>
      <c r="I2322" s="202"/>
      <c r="J2322" s="11"/>
      <c r="K2322" s="11"/>
      <c r="L2322" s="11"/>
      <c r="M2322" s="11"/>
      <c r="N2322" s="11"/>
      <c r="O2322" s="11"/>
      <c r="P2322" s="11"/>
      <c r="Q2322" s="11"/>
      <c r="R2322" s="11"/>
      <c r="S2322" s="11"/>
      <c r="T2322" s="11"/>
      <c r="U2322" s="11"/>
      <c r="V2322" s="11"/>
      <c r="W2322" s="11"/>
      <c r="X2322" s="11"/>
      <c r="Y2322" s="11"/>
      <c r="Z2322" s="11"/>
      <c r="AA2322" s="11"/>
      <c r="AB2322" s="11"/>
      <c r="AC2322" s="11"/>
      <c r="AD2322" s="11"/>
      <c r="AE2322" s="11"/>
      <c r="AF2322" s="11"/>
      <c r="AG2322" s="11"/>
      <c r="AH2322" s="11"/>
    </row>
    <row r="2323" spans="1:34" x14ac:dyDescent="0.25">
      <c r="A2323" s="11"/>
      <c r="B2323" s="11"/>
      <c r="C2323" s="11"/>
      <c r="D2323" s="11"/>
      <c r="E2323" s="11"/>
      <c r="H2323" s="11"/>
      <c r="I2323" s="202"/>
      <c r="J2323" s="11"/>
      <c r="K2323" s="11"/>
      <c r="L2323" s="11"/>
      <c r="M2323" s="11"/>
      <c r="N2323" s="11"/>
      <c r="O2323" s="11"/>
      <c r="P2323" s="11"/>
      <c r="Q2323" s="11"/>
      <c r="R2323" s="11"/>
      <c r="S2323" s="11"/>
      <c r="T2323" s="11"/>
      <c r="U2323" s="11"/>
      <c r="V2323" s="11"/>
      <c r="W2323" s="11"/>
      <c r="X2323" s="11"/>
      <c r="Y2323" s="11"/>
      <c r="Z2323" s="11"/>
      <c r="AA2323" s="11"/>
      <c r="AB2323" s="11"/>
      <c r="AC2323" s="11"/>
      <c r="AD2323" s="11"/>
      <c r="AE2323" s="11"/>
      <c r="AF2323" s="11"/>
      <c r="AG2323" s="11"/>
      <c r="AH2323" s="11"/>
    </row>
    <row r="2324" spans="1:34" x14ac:dyDescent="0.25">
      <c r="A2324" s="11"/>
      <c r="B2324" s="11"/>
      <c r="C2324" s="11"/>
      <c r="D2324" s="11"/>
      <c r="E2324" s="11"/>
      <c r="H2324" s="11"/>
      <c r="I2324" s="202"/>
      <c r="J2324" s="11"/>
      <c r="K2324" s="11"/>
      <c r="L2324" s="11"/>
      <c r="M2324" s="11"/>
      <c r="N2324" s="11"/>
      <c r="O2324" s="11"/>
      <c r="P2324" s="11"/>
      <c r="Q2324" s="11"/>
      <c r="R2324" s="11"/>
      <c r="S2324" s="11"/>
      <c r="T2324" s="11"/>
      <c r="U2324" s="11"/>
      <c r="V2324" s="11"/>
      <c r="W2324" s="11"/>
      <c r="X2324" s="11"/>
      <c r="Y2324" s="11"/>
      <c r="Z2324" s="11"/>
      <c r="AA2324" s="11"/>
      <c r="AB2324" s="11"/>
      <c r="AC2324" s="11"/>
      <c r="AD2324" s="11"/>
      <c r="AE2324" s="11"/>
      <c r="AF2324" s="11"/>
      <c r="AG2324" s="11"/>
      <c r="AH2324" s="11"/>
    </row>
    <row r="2325" spans="1:34" x14ac:dyDescent="0.25">
      <c r="A2325" s="11"/>
      <c r="B2325" s="11"/>
      <c r="C2325" s="11"/>
      <c r="D2325" s="11"/>
      <c r="E2325" s="11"/>
      <c r="H2325" s="11"/>
      <c r="I2325" s="202"/>
      <c r="J2325" s="11"/>
      <c r="K2325" s="11"/>
      <c r="L2325" s="11"/>
      <c r="M2325" s="11"/>
      <c r="N2325" s="11"/>
      <c r="O2325" s="11"/>
      <c r="P2325" s="11"/>
      <c r="Q2325" s="11"/>
      <c r="R2325" s="11"/>
      <c r="S2325" s="11"/>
      <c r="T2325" s="11"/>
      <c r="U2325" s="11"/>
      <c r="V2325" s="11"/>
      <c r="W2325" s="11"/>
      <c r="X2325" s="11"/>
      <c r="Y2325" s="11"/>
      <c r="Z2325" s="11"/>
      <c r="AA2325" s="11"/>
      <c r="AB2325" s="11"/>
      <c r="AC2325" s="11"/>
      <c r="AD2325" s="11"/>
      <c r="AE2325" s="11"/>
      <c r="AF2325" s="11"/>
      <c r="AG2325" s="11"/>
      <c r="AH2325" s="11"/>
    </row>
    <row r="2326" spans="1:34" x14ac:dyDescent="0.25">
      <c r="A2326" s="11"/>
      <c r="B2326" s="11"/>
      <c r="C2326" s="11"/>
      <c r="D2326" s="11"/>
      <c r="E2326" s="11"/>
      <c r="H2326" s="11"/>
      <c r="I2326" s="202"/>
      <c r="J2326" s="11"/>
      <c r="K2326" s="11"/>
      <c r="L2326" s="11"/>
      <c r="M2326" s="11"/>
      <c r="N2326" s="11"/>
      <c r="O2326" s="11"/>
      <c r="P2326" s="11"/>
      <c r="Q2326" s="11"/>
      <c r="R2326" s="11"/>
      <c r="S2326" s="11"/>
      <c r="T2326" s="11"/>
      <c r="U2326" s="11"/>
      <c r="V2326" s="11"/>
      <c r="W2326" s="11"/>
      <c r="X2326" s="11"/>
      <c r="Y2326" s="11"/>
      <c r="Z2326" s="11"/>
      <c r="AA2326" s="11"/>
      <c r="AB2326" s="11"/>
      <c r="AC2326" s="11"/>
      <c r="AD2326" s="11"/>
      <c r="AE2326" s="11"/>
      <c r="AF2326" s="11"/>
      <c r="AG2326" s="11"/>
      <c r="AH2326" s="11"/>
    </row>
    <row r="2327" spans="1:34" x14ac:dyDescent="0.25">
      <c r="A2327" s="11"/>
      <c r="B2327" s="11"/>
      <c r="C2327" s="11"/>
      <c r="D2327" s="11"/>
      <c r="E2327" s="11"/>
      <c r="H2327" s="11"/>
      <c r="I2327" s="202"/>
      <c r="J2327" s="11"/>
      <c r="K2327" s="11"/>
      <c r="L2327" s="11"/>
      <c r="M2327" s="11"/>
      <c r="N2327" s="11"/>
      <c r="O2327" s="11"/>
      <c r="P2327" s="11"/>
      <c r="Q2327" s="11"/>
      <c r="R2327" s="11"/>
      <c r="S2327" s="11"/>
      <c r="T2327" s="11"/>
      <c r="U2327" s="11"/>
      <c r="V2327" s="11"/>
      <c r="W2327" s="11"/>
      <c r="X2327" s="11"/>
      <c r="Y2327" s="11"/>
      <c r="Z2327" s="11"/>
      <c r="AA2327" s="11"/>
      <c r="AB2327" s="11"/>
      <c r="AC2327" s="11"/>
      <c r="AD2327" s="11"/>
      <c r="AE2327" s="11"/>
      <c r="AF2327" s="11"/>
      <c r="AG2327" s="11"/>
      <c r="AH2327" s="11"/>
    </row>
    <row r="2328" spans="1:34" x14ac:dyDescent="0.25">
      <c r="A2328" s="11"/>
      <c r="B2328" s="11"/>
      <c r="C2328" s="11"/>
      <c r="D2328" s="11"/>
      <c r="E2328" s="11"/>
      <c r="H2328" s="11"/>
      <c r="I2328" s="202"/>
      <c r="J2328" s="11"/>
      <c r="K2328" s="11"/>
      <c r="L2328" s="11"/>
      <c r="M2328" s="11"/>
      <c r="N2328" s="11"/>
      <c r="O2328" s="11"/>
      <c r="P2328" s="11"/>
      <c r="Q2328" s="11"/>
      <c r="R2328" s="11"/>
      <c r="S2328" s="11"/>
      <c r="T2328" s="11"/>
      <c r="U2328" s="11"/>
      <c r="V2328" s="11"/>
      <c r="W2328" s="11"/>
      <c r="X2328" s="11"/>
      <c r="Y2328" s="11"/>
      <c r="Z2328" s="11"/>
      <c r="AA2328" s="11"/>
      <c r="AB2328" s="11"/>
      <c r="AC2328" s="11"/>
      <c r="AD2328" s="11"/>
      <c r="AE2328" s="11"/>
      <c r="AF2328" s="11"/>
      <c r="AG2328" s="11"/>
      <c r="AH2328" s="11"/>
    </row>
    <row r="2329" spans="1:34" x14ac:dyDescent="0.25">
      <c r="A2329" s="11"/>
      <c r="B2329" s="11"/>
      <c r="C2329" s="11"/>
      <c r="D2329" s="11"/>
      <c r="E2329" s="11"/>
      <c r="H2329" s="11"/>
      <c r="I2329" s="202"/>
      <c r="J2329" s="11"/>
      <c r="K2329" s="11"/>
      <c r="L2329" s="11"/>
      <c r="M2329" s="11"/>
      <c r="N2329" s="11"/>
      <c r="O2329" s="11"/>
      <c r="P2329" s="11"/>
      <c r="Q2329" s="11"/>
      <c r="R2329" s="11"/>
      <c r="S2329" s="11"/>
      <c r="T2329" s="11"/>
      <c r="U2329" s="11"/>
      <c r="V2329" s="11"/>
      <c r="W2329" s="11"/>
      <c r="X2329" s="11"/>
      <c r="Y2329" s="11"/>
      <c r="Z2329" s="11"/>
      <c r="AA2329" s="11"/>
      <c r="AB2329" s="11"/>
      <c r="AC2329" s="11"/>
      <c r="AD2329" s="11"/>
      <c r="AE2329" s="11"/>
      <c r="AF2329" s="11"/>
      <c r="AG2329" s="11"/>
      <c r="AH2329" s="11"/>
    </row>
    <row r="2330" spans="1:34" x14ac:dyDescent="0.25">
      <c r="A2330" s="11"/>
      <c r="B2330" s="11"/>
      <c r="C2330" s="11"/>
      <c r="D2330" s="11"/>
      <c r="E2330" s="11"/>
      <c r="H2330" s="11"/>
      <c r="I2330" s="202"/>
      <c r="J2330" s="11"/>
      <c r="K2330" s="11"/>
      <c r="L2330" s="11"/>
      <c r="M2330" s="11"/>
      <c r="N2330" s="11"/>
      <c r="O2330" s="11"/>
      <c r="P2330" s="11"/>
      <c r="Q2330" s="11"/>
      <c r="R2330" s="11"/>
      <c r="S2330" s="11"/>
      <c r="T2330" s="11"/>
      <c r="U2330" s="11"/>
      <c r="V2330" s="11"/>
      <c r="W2330" s="11"/>
      <c r="X2330" s="11"/>
      <c r="Y2330" s="11"/>
      <c r="Z2330" s="11"/>
      <c r="AA2330" s="11"/>
      <c r="AB2330" s="11"/>
      <c r="AC2330" s="11"/>
      <c r="AD2330" s="11"/>
      <c r="AE2330" s="11"/>
      <c r="AF2330" s="11"/>
      <c r="AG2330" s="11"/>
      <c r="AH2330" s="11"/>
    </row>
    <row r="2331" spans="1:34" x14ac:dyDescent="0.25">
      <c r="A2331" s="11"/>
      <c r="B2331" s="11"/>
      <c r="C2331" s="11"/>
      <c r="D2331" s="11"/>
      <c r="E2331" s="11"/>
      <c r="H2331" s="11"/>
      <c r="I2331" s="202"/>
      <c r="J2331" s="11"/>
      <c r="K2331" s="11"/>
      <c r="L2331" s="11"/>
      <c r="M2331" s="11"/>
      <c r="N2331" s="11"/>
      <c r="O2331" s="11"/>
      <c r="P2331" s="11"/>
      <c r="Q2331" s="11"/>
      <c r="R2331" s="11"/>
      <c r="S2331" s="11"/>
      <c r="T2331" s="11"/>
      <c r="U2331" s="11"/>
      <c r="V2331" s="11"/>
      <c r="W2331" s="11"/>
      <c r="X2331" s="11"/>
      <c r="Y2331" s="11"/>
      <c r="Z2331" s="11"/>
      <c r="AA2331" s="11"/>
      <c r="AB2331" s="11"/>
      <c r="AC2331" s="11"/>
      <c r="AD2331" s="11"/>
      <c r="AE2331" s="11"/>
      <c r="AF2331" s="11"/>
      <c r="AG2331" s="11"/>
      <c r="AH2331" s="11"/>
    </row>
    <row r="2332" spans="1:34" x14ac:dyDescent="0.25">
      <c r="A2332" s="11"/>
      <c r="B2332" s="11"/>
      <c r="C2332" s="11"/>
      <c r="D2332" s="11"/>
      <c r="E2332" s="11"/>
      <c r="H2332" s="11"/>
      <c r="I2332" s="202"/>
      <c r="J2332" s="11"/>
      <c r="K2332" s="11"/>
      <c r="L2332" s="11"/>
      <c r="M2332" s="11"/>
      <c r="N2332" s="11"/>
      <c r="O2332" s="11"/>
      <c r="P2332" s="11"/>
      <c r="Q2332" s="11"/>
      <c r="R2332" s="11"/>
      <c r="S2332" s="11"/>
      <c r="T2332" s="11"/>
      <c r="U2332" s="11"/>
      <c r="V2332" s="11"/>
      <c r="W2332" s="11"/>
      <c r="X2332" s="11"/>
      <c r="Y2332" s="11"/>
      <c r="Z2332" s="11"/>
      <c r="AA2332" s="11"/>
      <c r="AB2332" s="11"/>
      <c r="AC2332" s="11"/>
      <c r="AD2332" s="11"/>
      <c r="AE2332" s="11"/>
      <c r="AF2332" s="11"/>
      <c r="AG2332" s="11"/>
      <c r="AH2332" s="11"/>
    </row>
    <row r="2333" spans="1:34" x14ac:dyDescent="0.25">
      <c r="A2333" s="11"/>
      <c r="B2333" s="11"/>
      <c r="C2333" s="11"/>
      <c r="D2333" s="11"/>
      <c r="E2333" s="11"/>
      <c r="H2333" s="11"/>
      <c r="I2333" s="202"/>
      <c r="J2333" s="11"/>
      <c r="K2333" s="11"/>
      <c r="L2333" s="11"/>
      <c r="M2333" s="11"/>
      <c r="N2333" s="11"/>
      <c r="O2333" s="11"/>
      <c r="P2333" s="11"/>
      <c r="Q2333" s="11"/>
      <c r="R2333" s="11"/>
      <c r="S2333" s="11"/>
      <c r="T2333" s="11"/>
      <c r="U2333" s="11"/>
      <c r="V2333" s="11"/>
      <c r="W2333" s="11"/>
      <c r="X2333" s="11"/>
      <c r="Y2333" s="11"/>
      <c r="Z2333" s="11"/>
      <c r="AA2333" s="11"/>
      <c r="AB2333" s="11"/>
      <c r="AC2333" s="11"/>
      <c r="AD2333" s="11"/>
      <c r="AE2333" s="11"/>
      <c r="AF2333" s="11"/>
      <c r="AG2333" s="11"/>
      <c r="AH2333" s="11"/>
    </row>
    <row r="2334" spans="1:34" x14ac:dyDescent="0.25">
      <c r="A2334" s="11"/>
      <c r="B2334" s="11"/>
      <c r="C2334" s="11"/>
      <c r="D2334" s="11"/>
      <c r="E2334" s="11"/>
      <c r="H2334" s="11"/>
      <c r="I2334" s="202"/>
      <c r="J2334" s="11"/>
      <c r="K2334" s="11"/>
      <c r="L2334" s="11"/>
      <c r="M2334" s="11"/>
      <c r="N2334" s="11"/>
      <c r="O2334" s="11"/>
      <c r="P2334" s="11"/>
      <c r="Q2334" s="11"/>
      <c r="R2334" s="11"/>
      <c r="S2334" s="11"/>
      <c r="T2334" s="11"/>
      <c r="U2334" s="11"/>
      <c r="V2334" s="11"/>
      <c r="W2334" s="11"/>
      <c r="X2334" s="11"/>
      <c r="Y2334" s="11"/>
      <c r="Z2334" s="11"/>
      <c r="AA2334" s="11"/>
      <c r="AB2334" s="11"/>
      <c r="AC2334" s="11"/>
      <c r="AD2334" s="11"/>
      <c r="AE2334" s="11"/>
      <c r="AF2334" s="11"/>
      <c r="AG2334" s="11"/>
      <c r="AH2334" s="11"/>
    </row>
    <row r="2335" spans="1:34" x14ac:dyDescent="0.25">
      <c r="A2335" s="11"/>
      <c r="B2335" s="11"/>
      <c r="C2335" s="11"/>
      <c r="D2335" s="11"/>
      <c r="E2335" s="11"/>
      <c r="H2335" s="11"/>
      <c r="I2335" s="202"/>
      <c r="J2335" s="11"/>
      <c r="K2335" s="11"/>
      <c r="L2335" s="11"/>
      <c r="M2335" s="11"/>
      <c r="N2335" s="11"/>
      <c r="O2335" s="11"/>
      <c r="P2335" s="11"/>
      <c r="Q2335" s="11"/>
      <c r="R2335" s="11"/>
      <c r="S2335" s="11"/>
      <c r="T2335" s="11"/>
      <c r="U2335" s="11"/>
      <c r="V2335" s="11"/>
      <c r="W2335" s="11"/>
      <c r="X2335" s="11"/>
      <c r="Y2335" s="11"/>
      <c r="Z2335" s="11"/>
      <c r="AA2335" s="11"/>
      <c r="AB2335" s="11"/>
      <c r="AC2335" s="11"/>
      <c r="AD2335" s="11"/>
      <c r="AE2335" s="11"/>
      <c r="AF2335" s="11"/>
      <c r="AG2335" s="11"/>
      <c r="AH2335" s="11"/>
    </row>
    <row r="2336" spans="1:34" x14ac:dyDescent="0.25">
      <c r="A2336" s="11"/>
      <c r="B2336" s="11"/>
      <c r="C2336" s="11"/>
      <c r="D2336" s="11"/>
      <c r="E2336" s="11"/>
      <c r="H2336" s="11"/>
      <c r="I2336" s="202"/>
      <c r="J2336" s="11"/>
      <c r="K2336" s="11"/>
      <c r="L2336" s="11"/>
      <c r="M2336" s="11"/>
      <c r="N2336" s="11"/>
      <c r="O2336" s="11"/>
      <c r="P2336" s="11"/>
      <c r="Q2336" s="11"/>
      <c r="R2336" s="11"/>
      <c r="S2336" s="11"/>
      <c r="T2336" s="11"/>
      <c r="U2336" s="11"/>
      <c r="V2336" s="11"/>
      <c r="W2336" s="11"/>
      <c r="X2336" s="11"/>
      <c r="Y2336" s="11"/>
      <c r="Z2336" s="11"/>
      <c r="AA2336" s="11"/>
      <c r="AB2336" s="11"/>
      <c r="AC2336" s="11"/>
      <c r="AD2336" s="11"/>
      <c r="AE2336" s="11"/>
      <c r="AF2336" s="11"/>
      <c r="AG2336" s="11"/>
      <c r="AH2336" s="11"/>
    </row>
    <row r="2337" spans="1:34" x14ac:dyDescent="0.25">
      <c r="A2337" s="11"/>
      <c r="B2337" s="11"/>
      <c r="C2337" s="11"/>
      <c r="D2337" s="11"/>
      <c r="E2337" s="11"/>
      <c r="H2337" s="11"/>
      <c r="I2337" s="202"/>
      <c r="J2337" s="11"/>
      <c r="K2337" s="11"/>
      <c r="L2337" s="11"/>
      <c r="M2337" s="11"/>
      <c r="N2337" s="11"/>
      <c r="O2337" s="11"/>
      <c r="P2337" s="11"/>
      <c r="Q2337" s="11"/>
      <c r="R2337" s="11"/>
      <c r="S2337" s="11"/>
      <c r="T2337" s="11"/>
      <c r="U2337" s="11"/>
      <c r="V2337" s="11"/>
      <c r="W2337" s="11"/>
      <c r="X2337" s="11"/>
      <c r="Y2337" s="11"/>
      <c r="Z2337" s="11"/>
      <c r="AA2337" s="11"/>
      <c r="AB2337" s="11"/>
      <c r="AC2337" s="11"/>
      <c r="AD2337" s="11"/>
      <c r="AE2337" s="11"/>
      <c r="AF2337" s="11"/>
      <c r="AG2337" s="11"/>
      <c r="AH2337" s="11"/>
    </row>
    <row r="2338" spans="1:34" x14ac:dyDescent="0.25">
      <c r="A2338" s="11"/>
      <c r="B2338" s="11"/>
      <c r="C2338" s="11"/>
      <c r="D2338" s="11"/>
      <c r="E2338" s="11"/>
      <c r="H2338" s="11"/>
      <c r="I2338" s="202"/>
      <c r="J2338" s="11"/>
      <c r="K2338" s="11"/>
      <c r="L2338" s="11"/>
      <c r="M2338" s="11"/>
      <c r="N2338" s="11"/>
      <c r="O2338" s="11"/>
      <c r="P2338" s="11"/>
      <c r="Q2338" s="11"/>
      <c r="R2338" s="11"/>
      <c r="S2338" s="11"/>
      <c r="T2338" s="11"/>
      <c r="U2338" s="11"/>
      <c r="V2338" s="11"/>
      <c r="W2338" s="11"/>
      <c r="X2338" s="11"/>
      <c r="Y2338" s="11"/>
      <c r="Z2338" s="11"/>
      <c r="AA2338" s="11"/>
      <c r="AB2338" s="11"/>
      <c r="AC2338" s="11"/>
      <c r="AD2338" s="11"/>
      <c r="AE2338" s="11"/>
      <c r="AF2338" s="11"/>
      <c r="AG2338" s="11"/>
      <c r="AH2338" s="11"/>
    </row>
    <row r="2339" spans="1:34" x14ac:dyDescent="0.25">
      <c r="A2339" s="11"/>
      <c r="B2339" s="11"/>
      <c r="C2339" s="11"/>
      <c r="D2339" s="11"/>
      <c r="E2339" s="11"/>
      <c r="H2339" s="11"/>
      <c r="I2339" s="202"/>
      <c r="J2339" s="11"/>
      <c r="K2339" s="11"/>
      <c r="L2339" s="11"/>
      <c r="M2339" s="11"/>
      <c r="N2339" s="11"/>
      <c r="O2339" s="11"/>
      <c r="P2339" s="11"/>
      <c r="Q2339" s="11"/>
      <c r="R2339" s="11"/>
      <c r="S2339" s="11"/>
      <c r="T2339" s="11"/>
      <c r="U2339" s="11"/>
      <c r="V2339" s="11"/>
      <c r="W2339" s="11"/>
      <c r="X2339" s="11"/>
      <c r="Y2339" s="11"/>
      <c r="Z2339" s="11"/>
      <c r="AA2339" s="11"/>
      <c r="AB2339" s="11"/>
      <c r="AC2339" s="11"/>
      <c r="AD2339" s="11"/>
      <c r="AE2339" s="11"/>
      <c r="AF2339" s="11"/>
      <c r="AG2339" s="11"/>
      <c r="AH2339" s="11"/>
    </row>
    <row r="2340" spans="1:34" x14ac:dyDescent="0.25">
      <c r="A2340" s="11"/>
      <c r="B2340" s="11"/>
      <c r="C2340" s="11"/>
      <c r="D2340" s="11"/>
      <c r="E2340" s="11"/>
      <c r="H2340" s="11"/>
      <c r="I2340" s="202"/>
      <c r="J2340" s="11"/>
      <c r="K2340" s="11"/>
      <c r="L2340" s="11"/>
      <c r="M2340" s="11"/>
      <c r="N2340" s="11"/>
      <c r="O2340" s="11"/>
      <c r="P2340" s="11"/>
      <c r="Q2340" s="11"/>
      <c r="R2340" s="11"/>
      <c r="S2340" s="11"/>
      <c r="T2340" s="11"/>
      <c r="U2340" s="11"/>
      <c r="V2340" s="11"/>
      <c r="W2340" s="11"/>
      <c r="X2340" s="11"/>
      <c r="Y2340" s="11"/>
      <c r="Z2340" s="11"/>
      <c r="AA2340" s="11"/>
      <c r="AB2340" s="11"/>
      <c r="AC2340" s="11"/>
      <c r="AD2340" s="11"/>
      <c r="AE2340" s="11"/>
      <c r="AF2340" s="11"/>
      <c r="AG2340" s="11"/>
      <c r="AH2340" s="11"/>
    </row>
    <row r="2341" spans="1:34" x14ac:dyDescent="0.25">
      <c r="A2341" s="11"/>
      <c r="B2341" s="11"/>
      <c r="C2341" s="11"/>
      <c r="D2341" s="11"/>
      <c r="E2341" s="11"/>
      <c r="H2341" s="11"/>
      <c r="I2341" s="202"/>
      <c r="J2341" s="11"/>
      <c r="K2341" s="11"/>
      <c r="L2341" s="11"/>
      <c r="M2341" s="11"/>
      <c r="N2341" s="11"/>
      <c r="O2341" s="11"/>
      <c r="P2341" s="11"/>
      <c r="Q2341" s="11"/>
      <c r="R2341" s="11"/>
      <c r="S2341" s="11"/>
      <c r="T2341" s="11"/>
      <c r="U2341" s="11"/>
      <c r="V2341" s="11"/>
      <c r="W2341" s="11"/>
      <c r="X2341" s="11"/>
      <c r="Y2341" s="11"/>
      <c r="Z2341" s="11"/>
      <c r="AA2341" s="11"/>
      <c r="AB2341" s="11"/>
      <c r="AC2341" s="11"/>
      <c r="AD2341" s="11"/>
      <c r="AE2341" s="11"/>
      <c r="AF2341" s="11"/>
      <c r="AG2341" s="11"/>
      <c r="AH2341" s="11"/>
    </row>
    <row r="2342" spans="1:34" x14ac:dyDescent="0.25">
      <c r="A2342" s="11"/>
      <c r="B2342" s="11"/>
      <c r="C2342" s="11"/>
      <c r="D2342" s="11"/>
      <c r="E2342" s="11"/>
      <c r="H2342" s="11"/>
      <c r="I2342" s="202"/>
      <c r="J2342" s="11"/>
      <c r="K2342" s="11"/>
      <c r="L2342" s="11"/>
      <c r="M2342" s="11"/>
      <c r="N2342" s="11"/>
      <c r="O2342" s="11"/>
      <c r="P2342" s="11"/>
      <c r="Q2342" s="11"/>
      <c r="R2342" s="11"/>
      <c r="S2342" s="11"/>
      <c r="T2342" s="11"/>
      <c r="U2342" s="11"/>
      <c r="V2342" s="11"/>
      <c r="W2342" s="11"/>
      <c r="X2342" s="11"/>
      <c r="Y2342" s="11"/>
      <c r="Z2342" s="11"/>
      <c r="AA2342" s="11"/>
      <c r="AB2342" s="11"/>
      <c r="AC2342" s="11"/>
      <c r="AD2342" s="11"/>
      <c r="AE2342" s="11"/>
      <c r="AF2342" s="11"/>
      <c r="AG2342" s="11"/>
      <c r="AH2342" s="11"/>
    </row>
    <row r="2343" spans="1:34" x14ac:dyDescent="0.25">
      <c r="A2343" s="11"/>
      <c r="B2343" s="11"/>
      <c r="C2343" s="11"/>
      <c r="D2343" s="11"/>
      <c r="E2343" s="11"/>
      <c r="H2343" s="11"/>
      <c r="I2343" s="202"/>
      <c r="J2343" s="11"/>
      <c r="K2343" s="11"/>
      <c r="L2343" s="11"/>
      <c r="M2343" s="11"/>
      <c r="N2343" s="11"/>
      <c r="O2343" s="11"/>
      <c r="P2343" s="11"/>
      <c r="Q2343" s="11"/>
      <c r="R2343" s="11"/>
      <c r="S2343" s="11"/>
      <c r="T2343" s="11"/>
      <c r="U2343" s="11"/>
      <c r="V2343" s="11"/>
      <c r="W2343" s="11"/>
      <c r="X2343" s="11"/>
      <c r="Y2343" s="11"/>
      <c r="Z2343" s="11"/>
      <c r="AA2343" s="11"/>
      <c r="AB2343" s="11"/>
      <c r="AC2343" s="11"/>
      <c r="AD2343" s="11"/>
      <c r="AE2343" s="11"/>
      <c r="AF2343" s="11"/>
      <c r="AG2343" s="11"/>
      <c r="AH2343" s="11"/>
    </row>
    <row r="2344" spans="1:34" x14ac:dyDescent="0.25">
      <c r="A2344" s="11"/>
      <c r="B2344" s="11"/>
      <c r="C2344" s="11"/>
      <c r="D2344" s="11"/>
      <c r="E2344" s="11"/>
      <c r="H2344" s="11"/>
      <c r="I2344" s="202"/>
      <c r="J2344" s="11"/>
      <c r="K2344" s="11"/>
      <c r="L2344" s="11"/>
      <c r="M2344" s="11"/>
      <c r="N2344" s="11"/>
      <c r="O2344" s="11"/>
      <c r="P2344" s="11"/>
      <c r="Q2344" s="11"/>
      <c r="R2344" s="11"/>
      <c r="S2344" s="11"/>
      <c r="T2344" s="11"/>
      <c r="U2344" s="11"/>
      <c r="V2344" s="11"/>
      <c r="W2344" s="11"/>
      <c r="X2344" s="11"/>
      <c r="Y2344" s="11"/>
      <c r="Z2344" s="11"/>
      <c r="AA2344" s="11"/>
      <c r="AB2344" s="11"/>
      <c r="AC2344" s="11"/>
      <c r="AD2344" s="11"/>
      <c r="AE2344" s="11"/>
      <c r="AF2344" s="11"/>
      <c r="AG2344" s="11"/>
      <c r="AH2344" s="11"/>
    </row>
    <row r="2345" spans="1:34" x14ac:dyDescent="0.25">
      <c r="A2345" s="11"/>
      <c r="B2345" s="11"/>
      <c r="C2345" s="11"/>
      <c r="D2345" s="11"/>
      <c r="E2345" s="11"/>
      <c r="H2345" s="11"/>
      <c r="I2345" s="202"/>
      <c r="J2345" s="11"/>
      <c r="K2345" s="11"/>
      <c r="L2345" s="11"/>
      <c r="M2345" s="11"/>
      <c r="N2345" s="11"/>
      <c r="O2345" s="11"/>
      <c r="P2345" s="11"/>
      <c r="Q2345" s="11"/>
      <c r="R2345" s="11"/>
      <c r="S2345" s="11"/>
      <c r="T2345" s="11"/>
      <c r="U2345" s="11"/>
      <c r="V2345" s="11"/>
      <c r="W2345" s="11"/>
      <c r="X2345" s="11"/>
      <c r="Y2345" s="11"/>
      <c r="Z2345" s="11"/>
      <c r="AA2345" s="11"/>
      <c r="AB2345" s="11"/>
      <c r="AC2345" s="11"/>
      <c r="AD2345" s="11"/>
      <c r="AE2345" s="11"/>
      <c r="AF2345" s="11"/>
      <c r="AG2345" s="11"/>
      <c r="AH2345" s="11"/>
    </row>
    <row r="2346" spans="1:34" x14ac:dyDescent="0.25">
      <c r="A2346" s="11"/>
      <c r="B2346" s="11"/>
      <c r="C2346" s="11"/>
      <c r="D2346" s="11"/>
      <c r="E2346" s="11"/>
      <c r="H2346" s="11"/>
      <c r="I2346" s="202"/>
      <c r="J2346" s="11"/>
      <c r="K2346" s="11"/>
      <c r="L2346" s="11"/>
      <c r="M2346" s="11"/>
      <c r="N2346" s="11"/>
      <c r="O2346" s="11"/>
      <c r="P2346" s="11"/>
      <c r="Q2346" s="11"/>
      <c r="R2346" s="11"/>
      <c r="S2346" s="11"/>
      <c r="T2346" s="11"/>
      <c r="U2346" s="11"/>
      <c r="V2346" s="11"/>
      <c r="W2346" s="11"/>
      <c r="X2346" s="11"/>
      <c r="Y2346" s="11"/>
      <c r="Z2346" s="11"/>
      <c r="AA2346" s="11"/>
      <c r="AB2346" s="11"/>
      <c r="AC2346" s="11"/>
      <c r="AD2346" s="11"/>
      <c r="AE2346" s="11"/>
      <c r="AF2346" s="11"/>
      <c r="AG2346" s="11"/>
      <c r="AH2346" s="11"/>
    </row>
    <row r="2347" spans="1:34" x14ac:dyDescent="0.25">
      <c r="A2347" s="11"/>
      <c r="B2347" s="11"/>
      <c r="C2347" s="11"/>
      <c r="D2347" s="11"/>
      <c r="E2347" s="11"/>
      <c r="H2347" s="11"/>
      <c r="I2347" s="202"/>
      <c r="J2347" s="11"/>
      <c r="K2347" s="11"/>
      <c r="L2347" s="11"/>
      <c r="M2347" s="11"/>
      <c r="N2347" s="11"/>
      <c r="O2347" s="11"/>
      <c r="P2347" s="11"/>
      <c r="Q2347" s="11"/>
      <c r="R2347" s="11"/>
      <c r="S2347" s="11"/>
      <c r="T2347" s="11"/>
      <c r="U2347" s="11"/>
      <c r="V2347" s="11"/>
      <c r="W2347" s="11"/>
      <c r="X2347" s="11"/>
      <c r="Y2347" s="11"/>
      <c r="Z2347" s="11"/>
      <c r="AA2347" s="11"/>
      <c r="AB2347" s="11"/>
      <c r="AC2347" s="11"/>
      <c r="AD2347" s="11"/>
      <c r="AE2347" s="11"/>
      <c r="AF2347" s="11"/>
      <c r="AG2347" s="11"/>
      <c r="AH2347" s="11"/>
    </row>
    <row r="2348" spans="1:34" x14ac:dyDescent="0.25">
      <c r="A2348" s="11"/>
      <c r="B2348" s="11"/>
      <c r="C2348" s="11"/>
      <c r="D2348" s="11"/>
      <c r="E2348" s="11"/>
      <c r="H2348" s="11"/>
      <c r="I2348" s="202"/>
      <c r="J2348" s="11"/>
      <c r="K2348" s="11"/>
      <c r="L2348" s="11"/>
      <c r="M2348" s="11"/>
      <c r="N2348" s="11"/>
      <c r="O2348" s="11"/>
      <c r="P2348" s="11"/>
      <c r="Q2348" s="11"/>
      <c r="R2348" s="11"/>
      <c r="S2348" s="11"/>
      <c r="T2348" s="11"/>
      <c r="U2348" s="11"/>
      <c r="V2348" s="11"/>
      <c r="W2348" s="11"/>
      <c r="X2348" s="11"/>
      <c r="Y2348" s="11"/>
      <c r="Z2348" s="11"/>
      <c r="AA2348" s="11"/>
      <c r="AB2348" s="11"/>
      <c r="AC2348" s="11"/>
      <c r="AD2348" s="11"/>
      <c r="AE2348" s="11"/>
      <c r="AF2348" s="11"/>
      <c r="AG2348" s="11"/>
      <c r="AH2348" s="11"/>
    </row>
    <row r="2349" spans="1:34" x14ac:dyDescent="0.25">
      <c r="A2349" s="11"/>
      <c r="B2349" s="11"/>
      <c r="C2349" s="11"/>
      <c r="D2349" s="11"/>
      <c r="E2349" s="11"/>
      <c r="H2349" s="11"/>
      <c r="I2349" s="202"/>
      <c r="J2349" s="11"/>
      <c r="K2349" s="11"/>
      <c r="L2349" s="11"/>
      <c r="M2349" s="11"/>
      <c r="N2349" s="11"/>
      <c r="O2349" s="11"/>
      <c r="P2349" s="11"/>
      <c r="Q2349" s="11"/>
      <c r="R2349" s="11"/>
      <c r="S2349" s="11"/>
      <c r="T2349" s="11"/>
      <c r="U2349" s="11"/>
      <c r="V2349" s="11"/>
      <c r="W2349" s="11"/>
      <c r="X2349" s="11"/>
      <c r="Y2349" s="11"/>
      <c r="Z2349" s="11"/>
      <c r="AA2349" s="11"/>
      <c r="AB2349" s="11"/>
      <c r="AC2349" s="11"/>
      <c r="AD2349" s="11"/>
      <c r="AE2349" s="11"/>
      <c r="AF2349" s="11"/>
      <c r="AG2349" s="11"/>
      <c r="AH2349" s="11"/>
    </row>
    <row r="2350" spans="1:34" x14ac:dyDescent="0.25">
      <c r="A2350" s="11"/>
      <c r="B2350" s="11"/>
      <c r="C2350" s="11"/>
      <c r="D2350" s="11"/>
      <c r="E2350" s="11"/>
      <c r="H2350" s="11"/>
      <c r="I2350" s="202"/>
      <c r="J2350" s="11"/>
      <c r="K2350" s="11"/>
      <c r="L2350" s="11"/>
      <c r="M2350" s="11"/>
      <c r="N2350" s="11"/>
      <c r="O2350" s="11"/>
      <c r="P2350" s="11"/>
      <c r="Q2350" s="11"/>
      <c r="R2350" s="11"/>
      <c r="S2350" s="11"/>
      <c r="T2350" s="11"/>
      <c r="U2350" s="11"/>
      <c r="V2350" s="11"/>
      <c r="W2350" s="11"/>
      <c r="X2350" s="11"/>
      <c r="Y2350" s="11"/>
      <c r="Z2350" s="11"/>
      <c r="AA2350" s="11"/>
      <c r="AB2350" s="11"/>
      <c r="AC2350" s="11"/>
      <c r="AD2350" s="11"/>
      <c r="AE2350" s="11"/>
      <c r="AF2350" s="11"/>
      <c r="AG2350" s="11"/>
      <c r="AH2350" s="11"/>
    </row>
    <row r="2351" spans="1:34" x14ac:dyDescent="0.25">
      <c r="A2351" s="11"/>
      <c r="B2351" s="11"/>
      <c r="C2351" s="11"/>
      <c r="D2351" s="11"/>
      <c r="E2351" s="11"/>
      <c r="H2351" s="11"/>
      <c r="I2351" s="202"/>
      <c r="J2351" s="11"/>
      <c r="K2351" s="11"/>
      <c r="L2351" s="11"/>
      <c r="M2351" s="11"/>
      <c r="N2351" s="11"/>
      <c r="O2351" s="11"/>
      <c r="P2351" s="11"/>
      <c r="Q2351" s="11"/>
      <c r="R2351" s="11"/>
      <c r="S2351" s="11"/>
      <c r="T2351" s="11"/>
      <c r="U2351" s="11"/>
      <c r="V2351" s="11"/>
      <c r="W2351" s="11"/>
      <c r="X2351" s="11"/>
      <c r="Y2351" s="11"/>
      <c r="Z2351" s="11"/>
      <c r="AA2351" s="11"/>
      <c r="AB2351" s="11"/>
      <c r="AC2351" s="11"/>
      <c r="AD2351" s="11"/>
      <c r="AE2351" s="11"/>
      <c r="AF2351" s="11"/>
      <c r="AG2351" s="11"/>
      <c r="AH2351" s="11"/>
    </row>
    <row r="2352" spans="1:34" x14ac:dyDescent="0.25">
      <c r="A2352" s="11"/>
      <c r="B2352" s="11"/>
      <c r="C2352" s="11"/>
      <c r="D2352" s="11"/>
      <c r="E2352" s="11"/>
      <c r="H2352" s="11"/>
      <c r="I2352" s="202"/>
      <c r="J2352" s="11"/>
      <c r="K2352" s="11"/>
      <c r="L2352" s="11"/>
      <c r="M2352" s="11"/>
      <c r="N2352" s="11"/>
      <c r="O2352" s="11"/>
      <c r="P2352" s="11"/>
      <c r="Q2352" s="11"/>
      <c r="R2352" s="11"/>
      <c r="S2352" s="11"/>
      <c r="T2352" s="11"/>
      <c r="U2352" s="11"/>
      <c r="V2352" s="11"/>
      <c r="W2352" s="11"/>
      <c r="X2352" s="11"/>
      <c r="Y2352" s="11"/>
      <c r="Z2352" s="11"/>
      <c r="AA2352" s="11"/>
      <c r="AB2352" s="11"/>
      <c r="AC2352" s="11"/>
      <c r="AD2352" s="11"/>
      <c r="AE2352" s="11"/>
      <c r="AF2352" s="11"/>
      <c r="AG2352" s="11"/>
      <c r="AH2352" s="11"/>
    </row>
    <row r="2353" spans="1:34" x14ac:dyDescent="0.25">
      <c r="A2353" s="11"/>
      <c r="B2353" s="11"/>
      <c r="C2353" s="11"/>
      <c r="D2353" s="11"/>
      <c r="E2353" s="11"/>
      <c r="H2353" s="11"/>
      <c r="I2353" s="202"/>
      <c r="J2353" s="11"/>
      <c r="K2353" s="11"/>
      <c r="L2353" s="11"/>
      <c r="M2353" s="11"/>
      <c r="N2353" s="11"/>
      <c r="O2353" s="11"/>
      <c r="P2353" s="11"/>
      <c r="Q2353" s="11"/>
      <c r="R2353" s="11"/>
      <c r="S2353" s="11"/>
      <c r="T2353" s="11"/>
      <c r="U2353" s="11"/>
      <c r="V2353" s="11"/>
      <c r="W2353" s="11"/>
      <c r="X2353" s="11"/>
      <c r="Y2353" s="11"/>
      <c r="Z2353" s="11"/>
      <c r="AA2353" s="11"/>
      <c r="AB2353" s="11"/>
      <c r="AC2353" s="11"/>
      <c r="AD2353" s="11"/>
      <c r="AE2353" s="11"/>
      <c r="AF2353" s="11"/>
      <c r="AG2353" s="11"/>
      <c r="AH2353" s="11"/>
    </row>
    <row r="2354" spans="1:34" x14ac:dyDescent="0.25">
      <c r="A2354" s="11"/>
      <c r="B2354" s="11"/>
      <c r="C2354" s="11"/>
      <c r="D2354" s="11"/>
      <c r="E2354" s="11"/>
      <c r="H2354" s="11"/>
      <c r="I2354" s="202"/>
      <c r="J2354" s="11"/>
      <c r="K2354" s="11"/>
      <c r="L2354" s="11"/>
      <c r="M2354" s="11"/>
      <c r="N2354" s="11"/>
      <c r="O2354" s="11"/>
      <c r="P2354" s="11"/>
      <c r="Q2354" s="11"/>
      <c r="R2354" s="11"/>
      <c r="S2354" s="11"/>
      <c r="T2354" s="11"/>
      <c r="U2354" s="11"/>
      <c r="V2354" s="11"/>
      <c r="W2354" s="11"/>
      <c r="X2354" s="11"/>
      <c r="Y2354" s="11"/>
      <c r="Z2354" s="11"/>
      <c r="AA2354" s="11"/>
      <c r="AB2354" s="11"/>
      <c r="AC2354" s="11"/>
      <c r="AD2354" s="11"/>
      <c r="AE2354" s="11"/>
      <c r="AF2354" s="11"/>
      <c r="AG2354" s="11"/>
      <c r="AH2354" s="11"/>
    </row>
    <row r="2355" spans="1:34" x14ac:dyDescent="0.25">
      <c r="A2355" s="11"/>
      <c r="B2355" s="11"/>
      <c r="C2355" s="11"/>
      <c r="D2355" s="11"/>
      <c r="E2355" s="11"/>
      <c r="H2355" s="11"/>
      <c r="I2355" s="202"/>
      <c r="J2355" s="11"/>
      <c r="K2355" s="11"/>
      <c r="L2355" s="11"/>
      <c r="M2355" s="11"/>
      <c r="N2355" s="11"/>
      <c r="O2355" s="11"/>
      <c r="P2355" s="11"/>
      <c r="Q2355" s="11"/>
      <c r="R2355" s="11"/>
      <c r="S2355" s="11"/>
      <c r="T2355" s="11"/>
      <c r="U2355" s="11"/>
      <c r="V2355" s="11"/>
      <c r="W2355" s="11"/>
      <c r="X2355" s="11"/>
      <c r="Y2355" s="11"/>
      <c r="Z2355" s="11"/>
      <c r="AA2355" s="11"/>
      <c r="AB2355" s="11"/>
      <c r="AC2355" s="11"/>
      <c r="AD2355" s="11"/>
      <c r="AE2355" s="11"/>
      <c r="AF2355" s="11"/>
      <c r="AG2355" s="11"/>
      <c r="AH2355" s="11"/>
    </row>
    <row r="2356" spans="1:34" x14ac:dyDescent="0.25">
      <c r="A2356" s="11"/>
      <c r="B2356" s="11"/>
      <c r="C2356" s="11"/>
      <c r="D2356" s="11"/>
      <c r="E2356" s="11"/>
      <c r="H2356" s="11"/>
      <c r="I2356" s="202"/>
      <c r="J2356" s="11"/>
      <c r="K2356" s="11"/>
      <c r="L2356" s="11"/>
      <c r="M2356" s="11"/>
      <c r="N2356" s="11"/>
      <c r="O2356" s="11"/>
      <c r="P2356" s="11"/>
      <c r="Q2356" s="11"/>
      <c r="R2356" s="11"/>
      <c r="S2356" s="11"/>
      <c r="T2356" s="11"/>
      <c r="U2356" s="11"/>
      <c r="V2356" s="11"/>
      <c r="W2356" s="11"/>
      <c r="X2356" s="11"/>
      <c r="Y2356" s="11"/>
      <c r="Z2356" s="11"/>
      <c r="AA2356" s="11"/>
      <c r="AB2356" s="11"/>
      <c r="AC2356" s="11"/>
      <c r="AD2356" s="11"/>
      <c r="AE2356" s="11"/>
      <c r="AF2356" s="11"/>
      <c r="AG2356" s="11"/>
      <c r="AH2356" s="11"/>
    </row>
    <row r="2357" spans="1:34" x14ac:dyDescent="0.25">
      <c r="A2357" s="11"/>
      <c r="B2357" s="11"/>
      <c r="C2357" s="11"/>
      <c r="D2357" s="11"/>
      <c r="E2357" s="11"/>
      <c r="H2357" s="11"/>
      <c r="I2357" s="202"/>
      <c r="J2357" s="11"/>
      <c r="K2357" s="11"/>
      <c r="L2357" s="11"/>
      <c r="M2357" s="11"/>
      <c r="N2357" s="11"/>
      <c r="O2357" s="11"/>
      <c r="P2357" s="11"/>
      <c r="Q2357" s="11"/>
      <c r="R2357" s="11"/>
      <c r="S2357" s="11"/>
      <c r="T2357" s="11"/>
      <c r="U2357" s="11"/>
      <c r="V2357" s="11"/>
      <c r="W2357" s="11"/>
      <c r="X2357" s="11"/>
      <c r="Y2357" s="11"/>
      <c r="Z2357" s="11"/>
      <c r="AA2357" s="11"/>
      <c r="AB2357" s="11"/>
      <c r="AC2357" s="11"/>
      <c r="AD2357" s="11"/>
      <c r="AE2357" s="11"/>
      <c r="AF2357" s="11"/>
      <c r="AG2357" s="11"/>
      <c r="AH2357" s="11"/>
    </row>
    <row r="2358" spans="1:34" x14ac:dyDescent="0.25">
      <c r="A2358" s="11"/>
      <c r="B2358" s="11"/>
      <c r="C2358" s="11"/>
      <c r="D2358" s="11"/>
      <c r="E2358" s="11"/>
      <c r="H2358" s="11"/>
      <c r="I2358" s="202"/>
      <c r="J2358" s="11"/>
      <c r="K2358" s="11"/>
      <c r="L2358" s="11"/>
      <c r="M2358" s="11"/>
      <c r="N2358" s="11"/>
      <c r="O2358" s="11"/>
      <c r="P2358" s="11"/>
      <c r="Q2358" s="11"/>
      <c r="R2358" s="11"/>
      <c r="S2358" s="11"/>
      <c r="T2358" s="11"/>
      <c r="U2358" s="11"/>
      <c r="V2358" s="11"/>
      <c r="W2358" s="11"/>
      <c r="X2358" s="11"/>
      <c r="Y2358" s="11"/>
      <c r="Z2358" s="11"/>
      <c r="AA2358" s="11"/>
      <c r="AB2358" s="11"/>
      <c r="AC2358" s="11"/>
      <c r="AD2358" s="11"/>
      <c r="AE2358" s="11"/>
      <c r="AF2358" s="11"/>
      <c r="AG2358" s="11"/>
      <c r="AH2358" s="11"/>
    </row>
    <row r="2359" spans="1:34" x14ac:dyDescent="0.25">
      <c r="A2359" s="11"/>
      <c r="B2359" s="11"/>
      <c r="C2359" s="11"/>
      <c r="D2359" s="11"/>
      <c r="E2359" s="11"/>
      <c r="H2359" s="11"/>
      <c r="I2359" s="202"/>
      <c r="J2359" s="11"/>
      <c r="K2359" s="11"/>
      <c r="L2359" s="11"/>
      <c r="M2359" s="11"/>
      <c r="N2359" s="11"/>
      <c r="O2359" s="11"/>
      <c r="P2359" s="11"/>
      <c r="Q2359" s="11"/>
      <c r="R2359" s="11"/>
      <c r="S2359" s="11"/>
      <c r="T2359" s="11"/>
      <c r="U2359" s="11"/>
      <c r="V2359" s="11"/>
      <c r="W2359" s="11"/>
      <c r="X2359" s="11"/>
      <c r="Y2359" s="11"/>
      <c r="Z2359" s="11"/>
      <c r="AA2359" s="11"/>
      <c r="AB2359" s="11"/>
      <c r="AC2359" s="11"/>
      <c r="AD2359" s="11"/>
      <c r="AE2359" s="11"/>
      <c r="AF2359" s="11"/>
      <c r="AG2359" s="11"/>
      <c r="AH2359" s="11"/>
    </row>
    <row r="2360" spans="1:34" x14ac:dyDescent="0.25">
      <c r="A2360" s="11"/>
      <c r="B2360" s="11"/>
      <c r="C2360" s="11"/>
      <c r="D2360" s="11"/>
      <c r="E2360" s="11"/>
      <c r="H2360" s="11"/>
      <c r="I2360" s="202"/>
      <c r="J2360" s="11"/>
      <c r="K2360" s="11"/>
      <c r="L2360" s="11"/>
      <c r="M2360" s="11"/>
      <c r="N2360" s="11"/>
      <c r="O2360" s="11"/>
      <c r="P2360" s="11"/>
      <c r="Q2360" s="11"/>
      <c r="R2360" s="11"/>
      <c r="S2360" s="11"/>
      <c r="T2360" s="11"/>
      <c r="U2360" s="11"/>
      <c r="V2360" s="11"/>
      <c r="W2360" s="11"/>
      <c r="X2360" s="11"/>
      <c r="Y2360" s="11"/>
      <c r="Z2360" s="11"/>
      <c r="AA2360" s="11"/>
      <c r="AB2360" s="11"/>
      <c r="AC2360" s="11"/>
      <c r="AD2360" s="11"/>
      <c r="AE2360" s="11"/>
      <c r="AF2360" s="11"/>
      <c r="AG2360" s="11"/>
      <c r="AH2360" s="11"/>
    </row>
    <row r="2361" spans="1:34" x14ac:dyDescent="0.25">
      <c r="A2361" s="11"/>
      <c r="B2361" s="11"/>
      <c r="C2361" s="11"/>
      <c r="D2361" s="11"/>
      <c r="E2361" s="11"/>
      <c r="H2361" s="11"/>
      <c r="I2361" s="202"/>
      <c r="J2361" s="11"/>
      <c r="K2361" s="11"/>
      <c r="L2361" s="11"/>
      <c r="M2361" s="11"/>
      <c r="N2361" s="11"/>
      <c r="O2361" s="11"/>
      <c r="P2361" s="11"/>
      <c r="Q2361" s="11"/>
      <c r="R2361" s="11"/>
      <c r="S2361" s="11"/>
      <c r="T2361" s="11"/>
      <c r="U2361" s="11"/>
      <c r="V2361" s="11"/>
      <c r="W2361" s="11"/>
      <c r="X2361" s="11"/>
      <c r="Y2361" s="11"/>
      <c r="Z2361" s="11"/>
      <c r="AA2361" s="11"/>
      <c r="AB2361" s="11"/>
      <c r="AC2361" s="11"/>
      <c r="AD2361" s="11"/>
      <c r="AE2361" s="11"/>
      <c r="AF2361" s="11"/>
      <c r="AG2361" s="11"/>
      <c r="AH2361" s="11"/>
    </row>
    <row r="2362" spans="1:34" x14ac:dyDescent="0.25">
      <c r="A2362" s="11"/>
      <c r="B2362" s="11"/>
      <c r="C2362" s="11"/>
      <c r="D2362" s="11"/>
      <c r="E2362" s="11"/>
      <c r="H2362" s="11"/>
      <c r="I2362" s="202"/>
      <c r="J2362" s="11"/>
      <c r="K2362" s="11"/>
      <c r="L2362" s="11"/>
      <c r="M2362" s="11"/>
      <c r="N2362" s="11"/>
      <c r="O2362" s="11"/>
      <c r="P2362" s="11"/>
      <c r="Q2362" s="11"/>
      <c r="R2362" s="11"/>
      <c r="S2362" s="11"/>
      <c r="T2362" s="11"/>
      <c r="U2362" s="11"/>
      <c r="V2362" s="11"/>
      <c r="W2362" s="11"/>
      <c r="X2362" s="11"/>
      <c r="Y2362" s="11"/>
      <c r="Z2362" s="11"/>
      <c r="AA2362" s="11"/>
      <c r="AB2362" s="11"/>
      <c r="AC2362" s="11"/>
      <c r="AD2362" s="11"/>
      <c r="AE2362" s="11"/>
      <c r="AF2362" s="11"/>
      <c r="AG2362" s="11"/>
      <c r="AH2362" s="11"/>
    </row>
    <row r="2363" spans="1:34" x14ac:dyDescent="0.25">
      <c r="A2363" s="11"/>
      <c r="B2363" s="11"/>
      <c r="C2363" s="11"/>
      <c r="D2363" s="11"/>
      <c r="E2363" s="11"/>
      <c r="H2363" s="11"/>
      <c r="I2363" s="202"/>
      <c r="J2363" s="11"/>
      <c r="K2363" s="11"/>
      <c r="L2363" s="11"/>
      <c r="M2363" s="11"/>
      <c r="N2363" s="11"/>
      <c r="O2363" s="11"/>
      <c r="P2363" s="11"/>
      <c r="Q2363" s="11"/>
      <c r="R2363" s="11"/>
      <c r="S2363" s="11"/>
      <c r="T2363" s="11"/>
      <c r="U2363" s="11"/>
      <c r="V2363" s="11"/>
      <c r="W2363" s="11"/>
      <c r="X2363" s="11"/>
      <c r="Y2363" s="11"/>
      <c r="Z2363" s="11"/>
      <c r="AA2363" s="11"/>
      <c r="AB2363" s="11"/>
      <c r="AC2363" s="11"/>
      <c r="AD2363" s="11"/>
      <c r="AE2363" s="11"/>
      <c r="AF2363" s="11"/>
      <c r="AG2363" s="11"/>
      <c r="AH2363" s="11"/>
    </row>
    <row r="2364" spans="1:34" x14ac:dyDescent="0.25">
      <c r="A2364" s="11"/>
      <c r="B2364" s="11"/>
      <c r="C2364" s="11"/>
      <c r="D2364" s="11"/>
      <c r="E2364" s="11"/>
      <c r="H2364" s="11"/>
      <c r="I2364" s="202"/>
      <c r="J2364" s="11"/>
      <c r="K2364" s="11"/>
      <c r="L2364" s="11"/>
      <c r="M2364" s="11"/>
      <c r="N2364" s="11"/>
      <c r="O2364" s="11"/>
      <c r="P2364" s="11"/>
      <c r="Q2364" s="11"/>
      <c r="R2364" s="11"/>
      <c r="S2364" s="11"/>
      <c r="T2364" s="11"/>
      <c r="U2364" s="11"/>
      <c r="V2364" s="11"/>
      <c r="W2364" s="11"/>
      <c r="X2364" s="11"/>
      <c r="Y2364" s="11"/>
      <c r="Z2364" s="11"/>
      <c r="AA2364" s="11"/>
      <c r="AB2364" s="11"/>
      <c r="AC2364" s="11"/>
      <c r="AD2364" s="11"/>
      <c r="AE2364" s="11"/>
      <c r="AF2364" s="11"/>
      <c r="AG2364" s="11"/>
      <c r="AH2364" s="11"/>
    </row>
    <row r="2365" spans="1:34" x14ac:dyDescent="0.25">
      <c r="A2365" s="11"/>
      <c r="B2365" s="11"/>
      <c r="C2365" s="11"/>
      <c r="D2365" s="11"/>
      <c r="E2365" s="11"/>
      <c r="H2365" s="11"/>
      <c r="I2365" s="202"/>
      <c r="J2365" s="11"/>
      <c r="K2365" s="11"/>
      <c r="L2365" s="11"/>
      <c r="M2365" s="11"/>
      <c r="N2365" s="11"/>
      <c r="O2365" s="11"/>
      <c r="P2365" s="11"/>
      <c r="Q2365" s="11"/>
      <c r="R2365" s="11"/>
      <c r="S2365" s="11"/>
      <c r="T2365" s="11"/>
      <c r="U2365" s="11"/>
      <c r="V2365" s="11"/>
      <c r="W2365" s="11"/>
      <c r="X2365" s="11"/>
      <c r="Y2365" s="11"/>
      <c r="Z2365" s="11"/>
      <c r="AA2365" s="11"/>
      <c r="AB2365" s="11"/>
      <c r="AC2365" s="11"/>
      <c r="AD2365" s="11"/>
      <c r="AE2365" s="11"/>
      <c r="AF2365" s="11"/>
      <c r="AG2365" s="11"/>
      <c r="AH2365" s="11"/>
    </row>
    <row r="2366" spans="1:34" x14ac:dyDescent="0.25">
      <c r="A2366" s="11"/>
      <c r="B2366" s="11"/>
      <c r="C2366" s="11"/>
      <c r="D2366" s="11"/>
      <c r="E2366" s="11"/>
      <c r="H2366" s="11"/>
      <c r="I2366" s="202"/>
      <c r="J2366" s="11"/>
      <c r="K2366" s="11"/>
      <c r="L2366" s="11"/>
      <c r="M2366" s="11"/>
      <c r="N2366" s="11"/>
      <c r="O2366" s="11"/>
      <c r="P2366" s="11"/>
      <c r="Q2366" s="11"/>
      <c r="R2366" s="11"/>
      <c r="S2366" s="11"/>
      <c r="T2366" s="11"/>
      <c r="U2366" s="11"/>
      <c r="V2366" s="11"/>
      <c r="W2366" s="11"/>
      <c r="X2366" s="11"/>
      <c r="Y2366" s="11"/>
      <c r="Z2366" s="11"/>
      <c r="AA2366" s="11"/>
      <c r="AB2366" s="11"/>
      <c r="AC2366" s="11"/>
      <c r="AD2366" s="11"/>
      <c r="AE2366" s="11"/>
      <c r="AF2366" s="11"/>
      <c r="AG2366" s="11"/>
      <c r="AH2366" s="11"/>
    </row>
    <row r="2367" spans="1:34" x14ac:dyDescent="0.25">
      <c r="A2367" s="11"/>
      <c r="B2367" s="11"/>
      <c r="C2367" s="11"/>
      <c r="D2367" s="11"/>
      <c r="E2367" s="11"/>
      <c r="H2367" s="11"/>
      <c r="I2367" s="202"/>
      <c r="J2367" s="11"/>
      <c r="K2367" s="11"/>
      <c r="L2367" s="11"/>
      <c r="M2367" s="11"/>
      <c r="N2367" s="11"/>
      <c r="O2367" s="11"/>
      <c r="P2367" s="11"/>
      <c r="Q2367" s="11"/>
      <c r="R2367" s="11"/>
      <c r="S2367" s="11"/>
      <c r="T2367" s="11"/>
      <c r="U2367" s="11"/>
      <c r="V2367" s="11"/>
      <c r="W2367" s="11"/>
      <c r="X2367" s="11"/>
      <c r="Y2367" s="11"/>
      <c r="Z2367" s="11"/>
      <c r="AA2367" s="11"/>
      <c r="AB2367" s="11"/>
      <c r="AC2367" s="11"/>
      <c r="AD2367" s="11"/>
      <c r="AE2367" s="11"/>
      <c r="AF2367" s="11"/>
      <c r="AG2367" s="11"/>
      <c r="AH2367" s="11"/>
    </row>
    <row r="2368" spans="1:34" x14ac:dyDescent="0.25">
      <c r="A2368" s="11"/>
      <c r="B2368" s="11"/>
      <c r="C2368" s="11"/>
      <c r="D2368" s="11"/>
      <c r="E2368" s="11"/>
      <c r="H2368" s="11"/>
      <c r="I2368" s="202"/>
      <c r="J2368" s="11"/>
      <c r="K2368" s="11"/>
      <c r="L2368" s="11"/>
      <c r="M2368" s="11"/>
      <c r="N2368" s="11"/>
      <c r="O2368" s="11"/>
      <c r="P2368" s="11"/>
      <c r="Q2368" s="11"/>
      <c r="R2368" s="11"/>
      <c r="S2368" s="11"/>
      <c r="T2368" s="11"/>
      <c r="U2368" s="11"/>
      <c r="V2368" s="11"/>
      <c r="W2368" s="11"/>
      <c r="X2368" s="11"/>
      <c r="Y2368" s="11"/>
      <c r="Z2368" s="11"/>
      <c r="AA2368" s="11"/>
      <c r="AB2368" s="11"/>
      <c r="AC2368" s="11"/>
      <c r="AD2368" s="11"/>
      <c r="AE2368" s="11"/>
      <c r="AF2368" s="11"/>
      <c r="AG2368" s="11"/>
      <c r="AH2368" s="11"/>
    </row>
    <row r="2369" spans="1:34" x14ac:dyDescent="0.25">
      <c r="A2369" s="11"/>
      <c r="B2369" s="11"/>
      <c r="C2369" s="11"/>
      <c r="D2369" s="11"/>
      <c r="E2369" s="11"/>
      <c r="H2369" s="11"/>
      <c r="I2369" s="202"/>
      <c r="J2369" s="11"/>
      <c r="K2369" s="11"/>
      <c r="L2369" s="11"/>
      <c r="M2369" s="11"/>
      <c r="N2369" s="11"/>
      <c r="O2369" s="11"/>
      <c r="P2369" s="11"/>
      <c r="Q2369" s="11"/>
      <c r="R2369" s="11"/>
      <c r="S2369" s="11"/>
      <c r="T2369" s="11"/>
      <c r="U2369" s="11"/>
      <c r="V2369" s="11"/>
      <c r="W2369" s="11"/>
      <c r="X2369" s="11"/>
      <c r="Y2369" s="11"/>
      <c r="Z2369" s="11"/>
      <c r="AA2369" s="11"/>
      <c r="AB2369" s="11"/>
      <c r="AC2369" s="11"/>
      <c r="AD2369" s="11"/>
      <c r="AE2369" s="11"/>
      <c r="AF2369" s="11"/>
      <c r="AG2369" s="11"/>
      <c r="AH2369" s="11"/>
    </row>
    <row r="2370" spans="1:34" x14ac:dyDescent="0.25">
      <c r="A2370" s="11"/>
      <c r="B2370" s="11"/>
      <c r="C2370" s="11"/>
      <c r="D2370" s="11"/>
      <c r="E2370" s="11"/>
      <c r="H2370" s="11"/>
      <c r="I2370" s="202"/>
      <c r="J2370" s="11"/>
      <c r="K2370" s="11"/>
      <c r="L2370" s="11"/>
      <c r="M2370" s="11"/>
      <c r="N2370" s="11"/>
      <c r="O2370" s="11"/>
      <c r="P2370" s="11"/>
      <c r="Q2370" s="11"/>
      <c r="R2370" s="11"/>
      <c r="S2370" s="11"/>
      <c r="T2370" s="11"/>
      <c r="U2370" s="11"/>
      <c r="V2370" s="11"/>
      <c r="W2370" s="11"/>
      <c r="X2370" s="11"/>
      <c r="Y2370" s="11"/>
      <c r="Z2370" s="11"/>
      <c r="AA2370" s="11"/>
      <c r="AB2370" s="11"/>
      <c r="AC2370" s="11"/>
      <c r="AD2370" s="11"/>
      <c r="AE2370" s="11"/>
      <c r="AF2370" s="11"/>
      <c r="AG2370" s="11"/>
      <c r="AH2370" s="11"/>
    </row>
    <row r="2371" spans="1:34" x14ac:dyDescent="0.25">
      <c r="A2371" s="11"/>
      <c r="B2371" s="11"/>
      <c r="C2371" s="11"/>
      <c r="D2371" s="11"/>
      <c r="E2371" s="11"/>
      <c r="H2371" s="11"/>
      <c r="I2371" s="202"/>
      <c r="J2371" s="11"/>
      <c r="K2371" s="11"/>
      <c r="L2371" s="11"/>
      <c r="M2371" s="11"/>
      <c r="N2371" s="11"/>
      <c r="O2371" s="11"/>
      <c r="P2371" s="11"/>
      <c r="Q2371" s="11"/>
      <c r="R2371" s="11"/>
      <c r="S2371" s="11"/>
      <c r="T2371" s="11"/>
      <c r="U2371" s="11"/>
      <c r="V2371" s="11"/>
      <c r="W2371" s="11"/>
      <c r="X2371" s="11"/>
      <c r="Y2371" s="11"/>
      <c r="Z2371" s="11"/>
      <c r="AA2371" s="11"/>
      <c r="AB2371" s="11"/>
      <c r="AC2371" s="11"/>
      <c r="AD2371" s="11"/>
      <c r="AE2371" s="11"/>
      <c r="AF2371" s="11"/>
      <c r="AG2371" s="11"/>
      <c r="AH2371" s="11"/>
    </row>
    <row r="2372" spans="1:34" x14ac:dyDescent="0.25">
      <c r="A2372" s="11"/>
      <c r="B2372" s="11"/>
      <c r="C2372" s="11"/>
      <c r="D2372" s="11"/>
      <c r="E2372" s="11"/>
      <c r="H2372" s="11"/>
      <c r="I2372" s="202"/>
      <c r="J2372" s="11"/>
      <c r="K2372" s="11"/>
      <c r="L2372" s="11"/>
      <c r="M2372" s="11"/>
      <c r="N2372" s="11"/>
      <c r="O2372" s="11"/>
      <c r="P2372" s="11"/>
      <c r="Q2372" s="11"/>
      <c r="R2372" s="11"/>
      <c r="S2372" s="11"/>
      <c r="T2372" s="11"/>
      <c r="U2372" s="11"/>
      <c r="V2372" s="11"/>
      <c r="W2372" s="11"/>
      <c r="X2372" s="11"/>
      <c r="Y2372" s="11"/>
      <c r="Z2372" s="11"/>
      <c r="AA2372" s="11"/>
      <c r="AB2372" s="11"/>
      <c r="AC2372" s="11"/>
      <c r="AD2372" s="11"/>
      <c r="AE2372" s="11"/>
      <c r="AF2372" s="11"/>
      <c r="AG2372" s="11"/>
      <c r="AH2372" s="11"/>
    </row>
    <row r="2373" spans="1:34" x14ac:dyDescent="0.25">
      <c r="A2373" s="11"/>
      <c r="B2373" s="11"/>
      <c r="C2373" s="11"/>
      <c r="D2373" s="11"/>
      <c r="E2373" s="11"/>
      <c r="H2373" s="11"/>
      <c r="I2373" s="202"/>
      <c r="J2373" s="11"/>
      <c r="K2373" s="11"/>
      <c r="L2373" s="11"/>
      <c r="M2373" s="11"/>
      <c r="N2373" s="11"/>
      <c r="O2373" s="11"/>
      <c r="P2373" s="11"/>
      <c r="Q2373" s="11"/>
      <c r="R2373" s="11"/>
      <c r="S2373" s="11"/>
      <c r="T2373" s="11"/>
      <c r="U2373" s="11"/>
      <c r="V2373" s="11"/>
      <c r="W2373" s="11"/>
      <c r="X2373" s="11"/>
      <c r="Y2373" s="11"/>
      <c r="Z2373" s="11"/>
      <c r="AA2373" s="11"/>
      <c r="AB2373" s="11"/>
      <c r="AC2373" s="11"/>
      <c r="AD2373" s="11"/>
      <c r="AE2373" s="11"/>
      <c r="AF2373" s="11"/>
      <c r="AG2373" s="11"/>
      <c r="AH2373" s="11"/>
    </row>
    <row r="2374" spans="1:34" x14ac:dyDescent="0.25">
      <c r="A2374" s="11"/>
      <c r="B2374" s="11"/>
      <c r="C2374" s="11"/>
      <c r="D2374" s="11"/>
      <c r="E2374" s="11"/>
      <c r="H2374" s="11"/>
      <c r="I2374" s="202"/>
      <c r="J2374" s="11"/>
      <c r="K2374" s="11"/>
      <c r="L2374" s="11"/>
      <c r="M2374" s="11"/>
      <c r="N2374" s="11"/>
      <c r="O2374" s="11"/>
      <c r="P2374" s="11"/>
      <c r="Q2374" s="11"/>
      <c r="R2374" s="11"/>
      <c r="S2374" s="11"/>
      <c r="T2374" s="11"/>
      <c r="U2374" s="11"/>
      <c r="V2374" s="11"/>
      <c r="W2374" s="11"/>
      <c r="X2374" s="11"/>
      <c r="Y2374" s="11"/>
      <c r="Z2374" s="11"/>
      <c r="AA2374" s="11"/>
      <c r="AB2374" s="11"/>
      <c r="AC2374" s="11"/>
      <c r="AD2374" s="11"/>
      <c r="AE2374" s="11"/>
      <c r="AF2374" s="11"/>
      <c r="AG2374" s="11"/>
      <c r="AH2374" s="11"/>
    </row>
    <row r="2375" spans="1:34" x14ac:dyDescent="0.25">
      <c r="A2375" s="11"/>
      <c r="B2375" s="11"/>
      <c r="C2375" s="11"/>
      <c r="D2375" s="11"/>
      <c r="E2375" s="11"/>
      <c r="H2375" s="11"/>
      <c r="I2375" s="202"/>
      <c r="J2375" s="11"/>
      <c r="K2375" s="11"/>
      <c r="L2375" s="11"/>
      <c r="M2375" s="11"/>
      <c r="N2375" s="11"/>
      <c r="O2375" s="11"/>
      <c r="P2375" s="11"/>
      <c r="Q2375" s="11"/>
      <c r="R2375" s="11"/>
      <c r="S2375" s="11"/>
      <c r="T2375" s="11"/>
      <c r="U2375" s="11"/>
      <c r="V2375" s="11"/>
      <c r="W2375" s="11"/>
      <c r="X2375" s="11"/>
      <c r="Y2375" s="11"/>
      <c r="Z2375" s="11"/>
      <c r="AA2375" s="11"/>
      <c r="AB2375" s="11"/>
      <c r="AC2375" s="11"/>
      <c r="AD2375" s="11"/>
      <c r="AE2375" s="11"/>
      <c r="AF2375" s="11"/>
      <c r="AG2375" s="11"/>
      <c r="AH2375" s="11"/>
    </row>
    <row r="2376" spans="1:34" x14ac:dyDescent="0.25">
      <c r="A2376" s="11"/>
      <c r="B2376" s="11"/>
      <c r="C2376" s="11"/>
      <c r="D2376" s="11"/>
      <c r="E2376" s="11"/>
      <c r="H2376" s="11"/>
      <c r="I2376" s="202"/>
      <c r="J2376" s="11"/>
      <c r="K2376" s="11"/>
      <c r="L2376" s="11"/>
      <c r="M2376" s="11"/>
      <c r="N2376" s="11"/>
      <c r="O2376" s="11"/>
      <c r="P2376" s="11"/>
      <c r="Q2376" s="11"/>
      <c r="R2376" s="11"/>
      <c r="S2376" s="11"/>
      <c r="T2376" s="11"/>
      <c r="U2376" s="11"/>
      <c r="V2376" s="11"/>
      <c r="W2376" s="11"/>
      <c r="X2376" s="11"/>
      <c r="Y2376" s="11"/>
      <c r="Z2376" s="11"/>
      <c r="AA2376" s="11"/>
      <c r="AB2376" s="11"/>
      <c r="AC2376" s="11"/>
      <c r="AD2376" s="11"/>
      <c r="AE2376" s="11"/>
      <c r="AF2376" s="11"/>
      <c r="AG2376" s="11"/>
      <c r="AH2376" s="11"/>
    </row>
    <row r="2377" spans="1:34" x14ac:dyDescent="0.25">
      <c r="A2377" s="11"/>
      <c r="B2377" s="11"/>
      <c r="C2377" s="11"/>
      <c r="D2377" s="11"/>
      <c r="E2377" s="11"/>
      <c r="H2377" s="11"/>
      <c r="I2377" s="202"/>
      <c r="J2377" s="11"/>
      <c r="K2377" s="11"/>
      <c r="L2377" s="11"/>
      <c r="M2377" s="11"/>
      <c r="N2377" s="11"/>
      <c r="O2377" s="11"/>
      <c r="P2377" s="11"/>
      <c r="Q2377" s="11"/>
      <c r="R2377" s="11"/>
      <c r="S2377" s="11"/>
      <c r="T2377" s="11"/>
      <c r="U2377" s="11"/>
      <c r="V2377" s="11"/>
      <c r="W2377" s="11"/>
      <c r="X2377" s="11"/>
      <c r="Y2377" s="11"/>
      <c r="Z2377" s="11"/>
      <c r="AA2377" s="11"/>
      <c r="AB2377" s="11"/>
      <c r="AC2377" s="11"/>
      <c r="AD2377" s="11"/>
      <c r="AE2377" s="11"/>
      <c r="AF2377" s="11"/>
      <c r="AG2377" s="11"/>
      <c r="AH2377" s="11"/>
    </row>
    <row r="2378" spans="1:34" x14ac:dyDescent="0.25">
      <c r="A2378" s="11"/>
      <c r="B2378" s="11"/>
      <c r="C2378" s="11"/>
      <c r="D2378" s="11"/>
      <c r="E2378" s="11"/>
      <c r="H2378" s="11"/>
      <c r="I2378" s="202"/>
      <c r="J2378" s="11"/>
      <c r="K2378" s="11"/>
      <c r="L2378" s="11"/>
      <c r="M2378" s="11"/>
      <c r="N2378" s="11"/>
      <c r="O2378" s="11"/>
      <c r="P2378" s="11"/>
      <c r="Q2378" s="11"/>
      <c r="R2378" s="11"/>
      <c r="S2378" s="11"/>
      <c r="T2378" s="11"/>
      <c r="U2378" s="11"/>
      <c r="V2378" s="11"/>
      <c r="W2378" s="11"/>
      <c r="X2378" s="11"/>
      <c r="Y2378" s="11"/>
      <c r="Z2378" s="11"/>
      <c r="AA2378" s="11"/>
      <c r="AB2378" s="11"/>
      <c r="AC2378" s="11"/>
      <c r="AD2378" s="11"/>
      <c r="AE2378" s="11"/>
      <c r="AF2378" s="11"/>
      <c r="AG2378" s="11"/>
      <c r="AH2378" s="11"/>
    </row>
    <row r="2379" spans="1:34" x14ac:dyDescent="0.25">
      <c r="A2379" s="11"/>
      <c r="B2379" s="11"/>
      <c r="C2379" s="11"/>
      <c r="D2379" s="11"/>
      <c r="E2379" s="11"/>
      <c r="H2379" s="11"/>
      <c r="I2379" s="202"/>
      <c r="J2379" s="11"/>
      <c r="K2379" s="11"/>
      <c r="L2379" s="11"/>
      <c r="M2379" s="11"/>
      <c r="N2379" s="11"/>
      <c r="O2379" s="11"/>
      <c r="P2379" s="11"/>
      <c r="Q2379" s="11"/>
      <c r="R2379" s="11"/>
      <c r="S2379" s="11"/>
      <c r="T2379" s="11"/>
      <c r="U2379" s="11"/>
      <c r="V2379" s="11"/>
      <c r="W2379" s="11"/>
      <c r="X2379" s="11"/>
      <c r="Y2379" s="11"/>
      <c r="Z2379" s="11"/>
      <c r="AA2379" s="11"/>
      <c r="AB2379" s="11"/>
      <c r="AC2379" s="11"/>
      <c r="AD2379" s="11"/>
      <c r="AE2379" s="11"/>
      <c r="AF2379" s="11"/>
      <c r="AG2379" s="11"/>
      <c r="AH2379" s="11"/>
    </row>
    <row r="2380" spans="1:34" x14ac:dyDescent="0.25">
      <c r="A2380" s="11"/>
      <c r="B2380" s="11"/>
      <c r="C2380" s="11"/>
      <c r="D2380" s="11"/>
      <c r="E2380" s="11"/>
      <c r="H2380" s="11"/>
      <c r="I2380" s="202"/>
      <c r="J2380" s="11"/>
      <c r="K2380" s="11"/>
      <c r="L2380" s="11"/>
      <c r="M2380" s="11"/>
      <c r="N2380" s="11"/>
      <c r="O2380" s="11"/>
      <c r="P2380" s="11"/>
      <c r="Q2380" s="11"/>
      <c r="R2380" s="11"/>
      <c r="S2380" s="11"/>
      <c r="T2380" s="11"/>
      <c r="U2380" s="11"/>
      <c r="V2380" s="11"/>
      <c r="W2380" s="11"/>
      <c r="X2380" s="11"/>
      <c r="Y2380" s="11"/>
      <c r="Z2380" s="11"/>
      <c r="AA2380" s="11"/>
      <c r="AB2380" s="11"/>
      <c r="AC2380" s="11"/>
      <c r="AD2380" s="11"/>
      <c r="AE2380" s="11"/>
      <c r="AF2380" s="11"/>
      <c r="AG2380" s="11"/>
      <c r="AH2380" s="11"/>
    </row>
    <row r="2381" spans="1:34" x14ac:dyDescent="0.25">
      <c r="A2381" s="11"/>
      <c r="B2381" s="11"/>
      <c r="C2381" s="11"/>
      <c r="D2381" s="11"/>
      <c r="E2381" s="11"/>
      <c r="H2381" s="11"/>
      <c r="I2381" s="202"/>
      <c r="J2381" s="11"/>
      <c r="K2381" s="11"/>
      <c r="L2381" s="11"/>
      <c r="M2381" s="11"/>
      <c r="N2381" s="11"/>
      <c r="O2381" s="11"/>
      <c r="P2381" s="11"/>
      <c r="Q2381" s="11"/>
      <c r="R2381" s="11"/>
      <c r="S2381" s="11"/>
      <c r="T2381" s="11"/>
      <c r="U2381" s="11"/>
      <c r="V2381" s="11"/>
      <c r="W2381" s="11"/>
      <c r="X2381" s="11"/>
      <c r="Y2381" s="11"/>
      <c r="Z2381" s="11"/>
      <c r="AA2381" s="11"/>
      <c r="AB2381" s="11"/>
      <c r="AC2381" s="11"/>
      <c r="AD2381" s="11"/>
      <c r="AE2381" s="11"/>
      <c r="AF2381" s="11"/>
      <c r="AG2381" s="11"/>
      <c r="AH2381" s="11"/>
    </row>
    <row r="2382" spans="1:34" x14ac:dyDescent="0.25">
      <c r="A2382" s="11"/>
      <c r="B2382" s="11"/>
      <c r="C2382" s="11"/>
      <c r="D2382" s="11"/>
      <c r="E2382" s="11"/>
      <c r="H2382" s="11"/>
      <c r="I2382" s="202"/>
      <c r="J2382" s="11"/>
      <c r="K2382" s="11"/>
      <c r="L2382" s="11"/>
      <c r="M2382" s="11"/>
      <c r="N2382" s="11"/>
      <c r="O2382" s="11"/>
      <c r="P2382" s="11"/>
      <c r="Q2382" s="11"/>
      <c r="R2382" s="11"/>
      <c r="S2382" s="11"/>
      <c r="T2382" s="11"/>
      <c r="U2382" s="11"/>
      <c r="V2382" s="11"/>
      <c r="W2382" s="11"/>
      <c r="X2382" s="11"/>
      <c r="Y2382" s="11"/>
      <c r="Z2382" s="11"/>
      <c r="AA2382" s="11"/>
      <c r="AB2382" s="11"/>
      <c r="AC2382" s="11"/>
      <c r="AD2382" s="11"/>
      <c r="AE2382" s="11"/>
      <c r="AF2382" s="11"/>
      <c r="AG2382" s="11"/>
      <c r="AH2382" s="11"/>
    </row>
    <row r="2383" spans="1:34" x14ac:dyDescent="0.25">
      <c r="A2383" s="11"/>
      <c r="B2383" s="11"/>
      <c r="C2383" s="11"/>
      <c r="D2383" s="11"/>
      <c r="E2383" s="11"/>
      <c r="H2383" s="11"/>
      <c r="I2383" s="202"/>
      <c r="J2383" s="11"/>
      <c r="K2383" s="11"/>
      <c r="L2383" s="11"/>
      <c r="M2383" s="11"/>
      <c r="N2383" s="11"/>
      <c r="O2383" s="11"/>
      <c r="P2383" s="11"/>
      <c r="Q2383" s="11"/>
      <c r="R2383" s="11"/>
      <c r="S2383" s="11"/>
      <c r="T2383" s="11"/>
      <c r="U2383" s="11"/>
      <c r="V2383" s="11"/>
      <c r="W2383" s="11"/>
      <c r="X2383" s="11"/>
      <c r="Y2383" s="11"/>
      <c r="Z2383" s="11"/>
      <c r="AA2383" s="11"/>
      <c r="AB2383" s="11"/>
      <c r="AC2383" s="11"/>
      <c r="AD2383" s="11"/>
      <c r="AE2383" s="11"/>
      <c r="AF2383" s="11"/>
      <c r="AG2383" s="11"/>
      <c r="AH2383" s="11"/>
    </row>
    <row r="2384" spans="1:34" x14ac:dyDescent="0.25">
      <c r="A2384" s="11"/>
      <c r="B2384" s="11"/>
      <c r="C2384" s="11"/>
      <c r="D2384" s="11"/>
      <c r="E2384" s="11"/>
      <c r="H2384" s="11"/>
      <c r="I2384" s="202"/>
      <c r="J2384" s="11"/>
      <c r="K2384" s="11"/>
      <c r="L2384" s="11"/>
      <c r="M2384" s="11"/>
      <c r="N2384" s="11"/>
      <c r="O2384" s="11"/>
      <c r="P2384" s="11"/>
      <c r="Q2384" s="11"/>
      <c r="R2384" s="11"/>
      <c r="S2384" s="11"/>
      <c r="T2384" s="11"/>
      <c r="U2384" s="11"/>
      <c r="V2384" s="11"/>
      <c r="W2384" s="11"/>
      <c r="X2384" s="11"/>
      <c r="Y2384" s="11"/>
      <c r="Z2384" s="11"/>
      <c r="AA2384" s="11"/>
      <c r="AB2384" s="11"/>
      <c r="AC2384" s="11"/>
      <c r="AD2384" s="11"/>
      <c r="AE2384" s="11"/>
      <c r="AF2384" s="11"/>
      <c r="AG2384" s="11"/>
      <c r="AH2384" s="11"/>
    </row>
    <row r="2385" spans="1:34" x14ac:dyDescent="0.25">
      <c r="A2385" s="11"/>
      <c r="B2385" s="11"/>
      <c r="C2385" s="11"/>
      <c r="D2385" s="11"/>
      <c r="E2385" s="11"/>
      <c r="H2385" s="11"/>
      <c r="I2385" s="202"/>
      <c r="J2385" s="11"/>
      <c r="K2385" s="11"/>
      <c r="L2385" s="11"/>
      <c r="M2385" s="11"/>
      <c r="N2385" s="11"/>
      <c r="O2385" s="11"/>
      <c r="P2385" s="11"/>
      <c r="Q2385" s="11"/>
      <c r="R2385" s="11"/>
      <c r="S2385" s="11"/>
      <c r="T2385" s="11"/>
      <c r="U2385" s="11"/>
      <c r="V2385" s="11"/>
      <c r="W2385" s="11"/>
      <c r="X2385" s="11"/>
      <c r="Y2385" s="11"/>
      <c r="Z2385" s="11"/>
      <c r="AA2385" s="11"/>
      <c r="AB2385" s="11"/>
      <c r="AC2385" s="11"/>
      <c r="AD2385" s="11"/>
      <c r="AE2385" s="11"/>
      <c r="AF2385" s="11"/>
      <c r="AG2385" s="11"/>
      <c r="AH2385" s="11"/>
    </row>
    <row r="2386" spans="1:34" x14ac:dyDescent="0.25">
      <c r="A2386" s="11"/>
      <c r="B2386" s="11"/>
      <c r="C2386" s="11"/>
      <c r="D2386" s="11"/>
      <c r="E2386" s="11"/>
      <c r="H2386" s="11"/>
      <c r="I2386" s="202"/>
      <c r="J2386" s="11"/>
      <c r="K2386" s="11"/>
      <c r="L2386" s="11"/>
      <c r="M2386" s="11"/>
      <c r="N2386" s="11"/>
      <c r="O2386" s="11"/>
      <c r="P2386" s="11"/>
      <c r="Q2386" s="11"/>
      <c r="R2386" s="11"/>
      <c r="S2386" s="11"/>
      <c r="T2386" s="11"/>
      <c r="U2386" s="11"/>
      <c r="V2386" s="11"/>
      <c r="W2386" s="11"/>
      <c r="X2386" s="11"/>
      <c r="Y2386" s="11"/>
      <c r="Z2386" s="11"/>
      <c r="AA2386" s="11"/>
      <c r="AB2386" s="11"/>
      <c r="AC2386" s="11"/>
      <c r="AD2386" s="11"/>
      <c r="AE2386" s="11"/>
      <c r="AF2386" s="11"/>
      <c r="AG2386" s="11"/>
      <c r="AH2386" s="11"/>
    </row>
    <row r="2387" spans="1:34" x14ac:dyDescent="0.25">
      <c r="A2387" s="11"/>
      <c r="B2387" s="11"/>
      <c r="C2387" s="11"/>
      <c r="D2387" s="11"/>
      <c r="E2387" s="11"/>
      <c r="H2387" s="11"/>
      <c r="I2387" s="202"/>
      <c r="J2387" s="11"/>
      <c r="K2387" s="11"/>
      <c r="L2387" s="11"/>
      <c r="M2387" s="11"/>
      <c r="N2387" s="11"/>
      <c r="O2387" s="11"/>
      <c r="P2387" s="11"/>
      <c r="Q2387" s="11"/>
      <c r="R2387" s="11"/>
      <c r="S2387" s="11"/>
      <c r="T2387" s="11"/>
      <c r="U2387" s="11"/>
      <c r="V2387" s="11"/>
      <c r="W2387" s="11"/>
      <c r="X2387" s="11"/>
      <c r="Y2387" s="11"/>
      <c r="Z2387" s="11"/>
      <c r="AA2387" s="11"/>
      <c r="AB2387" s="11"/>
      <c r="AC2387" s="11"/>
      <c r="AD2387" s="11"/>
      <c r="AE2387" s="11"/>
      <c r="AF2387" s="11"/>
      <c r="AG2387" s="11"/>
      <c r="AH2387" s="11"/>
    </row>
    <row r="2388" spans="1:34" x14ac:dyDescent="0.25">
      <c r="A2388" s="11"/>
      <c r="B2388" s="11"/>
      <c r="C2388" s="11"/>
      <c r="D2388" s="11"/>
      <c r="E2388" s="11"/>
      <c r="H2388" s="11"/>
      <c r="I2388" s="202"/>
      <c r="J2388" s="11"/>
      <c r="K2388" s="11"/>
      <c r="L2388" s="11"/>
      <c r="M2388" s="11"/>
      <c r="N2388" s="11"/>
      <c r="O2388" s="11"/>
      <c r="P2388" s="11"/>
      <c r="Q2388" s="11"/>
      <c r="R2388" s="11"/>
      <c r="S2388" s="11"/>
      <c r="T2388" s="11"/>
      <c r="U2388" s="11"/>
      <c r="V2388" s="11"/>
      <c r="W2388" s="11"/>
      <c r="X2388" s="11"/>
      <c r="Y2388" s="11"/>
      <c r="Z2388" s="11"/>
      <c r="AA2388" s="11"/>
      <c r="AB2388" s="11"/>
      <c r="AC2388" s="11"/>
      <c r="AD2388" s="11"/>
      <c r="AE2388" s="11"/>
      <c r="AF2388" s="11"/>
      <c r="AG2388" s="11"/>
      <c r="AH2388" s="11"/>
    </row>
    <row r="2389" spans="1:34" x14ac:dyDescent="0.25">
      <c r="A2389" s="11"/>
      <c r="B2389" s="11"/>
      <c r="C2389" s="11"/>
      <c r="D2389" s="11"/>
      <c r="E2389" s="11"/>
      <c r="H2389" s="11"/>
      <c r="I2389" s="202"/>
      <c r="J2389" s="11"/>
      <c r="K2389" s="11"/>
      <c r="L2389" s="11"/>
      <c r="M2389" s="11"/>
      <c r="N2389" s="11"/>
      <c r="O2389" s="11"/>
      <c r="P2389" s="11"/>
      <c r="Q2389" s="11"/>
      <c r="R2389" s="11"/>
      <c r="S2389" s="11"/>
      <c r="T2389" s="11"/>
      <c r="U2389" s="11"/>
      <c r="V2389" s="11"/>
      <c r="W2389" s="11"/>
      <c r="X2389" s="11"/>
      <c r="Y2389" s="11"/>
      <c r="Z2389" s="11"/>
      <c r="AA2389" s="11"/>
      <c r="AB2389" s="11"/>
      <c r="AC2389" s="11"/>
      <c r="AD2389" s="11"/>
      <c r="AE2389" s="11"/>
      <c r="AF2389" s="11"/>
      <c r="AG2389" s="11"/>
      <c r="AH2389" s="11"/>
    </row>
    <row r="2390" spans="1:34" x14ac:dyDescent="0.25">
      <c r="A2390" s="11"/>
      <c r="B2390" s="11"/>
      <c r="C2390" s="11"/>
      <c r="D2390" s="11"/>
      <c r="E2390" s="11"/>
      <c r="H2390" s="11"/>
      <c r="I2390" s="202"/>
      <c r="J2390" s="11"/>
      <c r="K2390" s="11"/>
      <c r="L2390" s="11"/>
      <c r="M2390" s="11"/>
      <c r="N2390" s="11"/>
      <c r="O2390" s="11"/>
      <c r="P2390" s="11"/>
      <c r="Q2390" s="11"/>
      <c r="R2390" s="11"/>
      <c r="S2390" s="11"/>
      <c r="T2390" s="11"/>
      <c r="U2390" s="11"/>
      <c r="V2390" s="11"/>
      <c r="W2390" s="11"/>
      <c r="X2390" s="11"/>
      <c r="Y2390" s="11"/>
      <c r="Z2390" s="11"/>
      <c r="AA2390" s="11"/>
      <c r="AB2390" s="11"/>
      <c r="AC2390" s="11"/>
      <c r="AD2390" s="11"/>
      <c r="AE2390" s="11"/>
      <c r="AF2390" s="11"/>
      <c r="AG2390" s="11"/>
      <c r="AH2390" s="11"/>
    </row>
    <row r="2391" spans="1:34" x14ac:dyDescent="0.25">
      <c r="A2391" s="11"/>
      <c r="B2391" s="11"/>
      <c r="C2391" s="11"/>
      <c r="D2391" s="11"/>
      <c r="E2391" s="11"/>
      <c r="H2391" s="11"/>
      <c r="I2391" s="202"/>
      <c r="J2391" s="11"/>
      <c r="K2391" s="11"/>
      <c r="L2391" s="11"/>
      <c r="M2391" s="11"/>
      <c r="N2391" s="11"/>
      <c r="O2391" s="11"/>
      <c r="P2391" s="11"/>
      <c r="Q2391" s="11"/>
      <c r="R2391" s="11"/>
      <c r="S2391" s="11"/>
      <c r="T2391" s="11"/>
      <c r="U2391" s="11"/>
      <c r="V2391" s="11"/>
      <c r="W2391" s="11"/>
      <c r="X2391" s="11"/>
      <c r="Y2391" s="11"/>
      <c r="Z2391" s="11"/>
      <c r="AA2391" s="11"/>
      <c r="AB2391" s="11"/>
      <c r="AC2391" s="11"/>
      <c r="AD2391" s="11"/>
      <c r="AE2391" s="11"/>
      <c r="AF2391" s="11"/>
      <c r="AG2391" s="11"/>
      <c r="AH2391" s="11"/>
    </row>
    <row r="2392" spans="1:34" x14ac:dyDescent="0.25">
      <c r="A2392" s="11"/>
      <c r="B2392" s="11"/>
      <c r="C2392" s="11"/>
      <c r="D2392" s="11"/>
      <c r="E2392" s="11"/>
      <c r="H2392" s="11"/>
      <c r="I2392" s="202"/>
      <c r="J2392" s="11"/>
      <c r="K2392" s="11"/>
      <c r="L2392" s="11"/>
      <c r="M2392" s="11"/>
      <c r="N2392" s="11"/>
      <c r="O2392" s="11"/>
      <c r="P2392" s="11"/>
      <c r="Q2392" s="11"/>
      <c r="R2392" s="11"/>
      <c r="S2392" s="11"/>
      <c r="T2392" s="11"/>
      <c r="U2392" s="11"/>
      <c r="V2392" s="11"/>
      <c r="W2392" s="11"/>
      <c r="X2392" s="11"/>
      <c r="Y2392" s="11"/>
      <c r="Z2392" s="11"/>
      <c r="AA2392" s="11"/>
      <c r="AB2392" s="11"/>
      <c r="AC2392" s="11"/>
      <c r="AD2392" s="11"/>
      <c r="AE2392" s="11"/>
      <c r="AF2392" s="11"/>
      <c r="AG2392" s="11"/>
      <c r="AH2392" s="11"/>
    </row>
    <row r="2393" spans="1:34" x14ac:dyDescent="0.25">
      <c r="A2393" s="11"/>
      <c r="B2393" s="11"/>
      <c r="C2393" s="11"/>
      <c r="D2393" s="11"/>
      <c r="E2393" s="11"/>
      <c r="H2393" s="11"/>
      <c r="I2393" s="202"/>
      <c r="J2393" s="11"/>
      <c r="K2393" s="11"/>
      <c r="L2393" s="11"/>
      <c r="M2393" s="11"/>
      <c r="N2393" s="11"/>
      <c r="O2393" s="11"/>
      <c r="P2393" s="11"/>
      <c r="Q2393" s="11"/>
      <c r="R2393" s="11"/>
      <c r="S2393" s="11"/>
      <c r="T2393" s="11"/>
      <c r="U2393" s="11"/>
      <c r="V2393" s="11"/>
      <c r="W2393" s="11"/>
      <c r="X2393" s="11"/>
      <c r="Y2393" s="11"/>
      <c r="Z2393" s="11"/>
      <c r="AA2393" s="11"/>
      <c r="AB2393" s="11"/>
      <c r="AC2393" s="11"/>
      <c r="AD2393" s="11"/>
      <c r="AE2393" s="11"/>
      <c r="AF2393" s="11"/>
      <c r="AG2393" s="11"/>
      <c r="AH2393" s="11"/>
    </row>
    <row r="2394" spans="1:34" x14ac:dyDescent="0.25">
      <c r="A2394" s="11"/>
      <c r="B2394" s="11"/>
      <c r="C2394" s="11"/>
      <c r="D2394" s="11"/>
      <c r="E2394" s="11"/>
      <c r="H2394" s="11"/>
      <c r="I2394" s="202"/>
      <c r="J2394" s="11"/>
      <c r="K2394" s="11"/>
      <c r="L2394" s="11"/>
      <c r="M2394" s="11"/>
      <c r="N2394" s="11"/>
      <c r="O2394" s="11"/>
      <c r="P2394" s="11"/>
      <c r="Q2394" s="11"/>
      <c r="R2394" s="11"/>
      <c r="S2394" s="11"/>
      <c r="T2394" s="11"/>
      <c r="U2394" s="11"/>
      <c r="V2394" s="11"/>
      <c r="W2394" s="11"/>
      <c r="X2394" s="11"/>
      <c r="Y2394" s="11"/>
      <c r="Z2394" s="11"/>
      <c r="AA2394" s="11"/>
      <c r="AB2394" s="11"/>
      <c r="AC2394" s="11"/>
      <c r="AD2394" s="11"/>
      <c r="AE2394" s="11"/>
      <c r="AF2394" s="11"/>
      <c r="AG2394" s="11"/>
      <c r="AH2394" s="11"/>
    </row>
    <row r="2395" spans="1:34" x14ac:dyDescent="0.25">
      <c r="A2395" s="11"/>
      <c r="B2395" s="11"/>
      <c r="C2395" s="11"/>
      <c r="D2395" s="11"/>
      <c r="E2395" s="11"/>
      <c r="H2395" s="11"/>
      <c r="I2395" s="202"/>
      <c r="J2395" s="11"/>
      <c r="K2395" s="11"/>
      <c r="L2395" s="11"/>
      <c r="M2395" s="11"/>
      <c r="N2395" s="11"/>
      <c r="O2395" s="11"/>
      <c r="P2395" s="11"/>
      <c r="Q2395" s="11"/>
      <c r="R2395" s="11"/>
      <c r="S2395" s="11"/>
      <c r="T2395" s="11"/>
      <c r="U2395" s="11"/>
      <c r="V2395" s="11"/>
      <c r="W2395" s="11"/>
      <c r="X2395" s="11"/>
      <c r="Y2395" s="11"/>
      <c r="Z2395" s="11"/>
      <c r="AA2395" s="11"/>
      <c r="AB2395" s="11"/>
      <c r="AC2395" s="11"/>
      <c r="AD2395" s="11"/>
      <c r="AE2395" s="11"/>
      <c r="AF2395" s="11"/>
      <c r="AG2395" s="11"/>
      <c r="AH2395" s="11"/>
    </row>
    <row r="2396" spans="1:34" x14ac:dyDescent="0.25">
      <c r="A2396" s="11"/>
      <c r="B2396" s="11"/>
      <c r="C2396" s="11"/>
      <c r="D2396" s="11"/>
      <c r="E2396" s="11"/>
      <c r="H2396" s="11"/>
      <c r="I2396" s="202"/>
      <c r="J2396" s="11"/>
      <c r="K2396" s="11"/>
      <c r="L2396" s="11"/>
      <c r="M2396" s="11"/>
      <c r="N2396" s="11"/>
      <c r="O2396" s="11"/>
      <c r="P2396" s="11"/>
      <c r="Q2396" s="11"/>
      <c r="R2396" s="11"/>
      <c r="S2396" s="11"/>
      <c r="T2396" s="11"/>
      <c r="U2396" s="11"/>
      <c r="V2396" s="11"/>
      <c r="W2396" s="11"/>
      <c r="X2396" s="11"/>
      <c r="Y2396" s="11"/>
      <c r="Z2396" s="11"/>
      <c r="AA2396" s="11"/>
      <c r="AB2396" s="11"/>
      <c r="AC2396" s="11"/>
      <c r="AD2396" s="11"/>
      <c r="AE2396" s="11"/>
      <c r="AF2396" s="11"/>
      <c r="AG2396" s="11"/>
      <c r="AH2396" s="11"/>
    </row>
    <row r="2397" spans="1:34" x14ac:dyDescent="0.25">
      <c r="A2397" s="11"/>
      <c r="B2397" s="11"/>
      <c r="C2397" s="11"/>
      <c r="D2397" s="11"/>
      <c r="E2397" s="11"/>
      <c r="H2397" s="11"/>
      <c r="I2397" s="202"/>
      <c r="J2397" s="11"/>
      <c r="K2397" s="11"/>
      <c r="L2397" s="11"/>
      <c r="M2397" s="11"/>
      <c r="N2397" s="11"/>
      <c r="O2397" s="11"/>
      <c r="P2397" s="11"/>
      <c r="Q2397" s="11"/>
      <c r="R2397" s="11"/>
      <c r="S2397" s="11"/>
      <c r="T2397" s="11"/>
      <c r="U2397" s="11"/>
      <c r="V2397" s="11"/>
      <c r="W2397" s="11"/>
      <c r="X2397" s="11"/>
      <c r="Y2397" s="11"/>
      <c r="Z2397" s="11"/>
      <c r="AA2397" s="11"/>
      <c r="AB2397" s="11"/>
      <c r="AC2397" s="11"/>
      <c r="AD2397" s="11"/>
      <c r="AE2397" s="11"/>
      <c r="AF2397" s="11"/>
      <c r="AG2397" s="11"/>
      <c r="AH2397" s="11"/>
    </row>
    <row r="2398" spans="1:34" x14ac:dyDescent="0.25">
      <c r="A2398" s="11"/>
      <c r="B2398" s="11"/>
      <c r="C2398" s="11"/>
      <c r="D2398" s="11"/>
      <c r="E2398" s="11"/>
      <c r="H2398" s="11"/>
      <c r="I2398" s="202"/>
      <c r="J2398" s="11"/>
      <c r="K2398" s="11"/>
      <c r="L2398" s="11"/>
      <c r="M2398" s="11"/>
      <c r="N2398" s="11"/>
      <c r="O2398" s="11"/>
      <c r="P2398" s="11"/>
      <c r="Q2398" s="11"/>
      <c r="R2398" s="11"/>
      <c r="S2398" s="11"/>
      <c r="T2398" s="11"/>
      <c r="U2398" s="11"/>
      <c r="V2398" s="11"/>
      <c r="W2398" s="11"/>
      <c r="X2398" s="11"/>
      <c r="Y2398" s="11"/>
      <c r="Z2398" s="11"/>
      <c r="AA2398" s="11"/>
      <c r="AB2398" s="11"/>
      <c r="AC2398" s="11"/>
      <c r="AD2398" s="11"/>
      <c r="AE2398" s="11"/>
      <c r="AF2398" s="11"/>
      <c r="AG2398" s="11"/>
      <c r="AH2398" s="11"/>
    </row>
    <row r="2399" spans="1:34" x14ac:dyDescent="0.25">
      <c r="A2399" s="11"/>
      <c r="B2399" s="11"/>
      <c r="C2399" s="11"/>
      <c r="D2399" s="11"/>
      <c r="E2399" s="11"/>
      <c r="H2399" s="11"/>
      <c r="I2399" s="202"/>
      <c r="J2399" s="11"/>
      <c r="K2399" s="11"/>
      <c r="L2399" s="11"/>
      <c r="M2399" s="11"/>
      <c r="N2399" s="11"/>
      <c r="O2399" s="11"/>
      <c r="P2399" s="11"/>
      <c r="Q2399" s="11"/>
      <c r="R2399" s="11"/>
      <c r="S2399" s="11"/>
      <c r="T2399" s="11"/>
      <c r="U2399" s="11"/>
      <c r="V2399" s="11"/>
      <c r="W2399" s="11"/>
      <c r="X2399" s="11"/>
      <c r="Y2399" s="11"/>
      <c r="Z2399" s="11"/>
      <c r="AA2399" s="11"/>
      <c r="AB2399" s="11"/>
      <c r="AC2399" s="11"/>
      <c r="AD2399" s="11"/>
      <c r="AE2399" s="11"/>
      <c r="AF2399" s="11"/>
      <c r="AG2399" s="11"/>
      <c r="AH2399" s="11"/>
    </row>
    <row r="2400" spans="1:34" x14ac:dyDescent="0.25">
      <c r="A2400" s="11"/>
      <c r="B2400" s="11"/>
      <c r="C2400" s="11"/>
      <c r="D2400" s="11"/>
      <c r="E2400" s="11"/>
      <c r="H2400" s="11"/>
      <c r="I2400" s="202"/>
      <c r="J2400" s="11"/>
      <c r="K2400" s="11"/>
      <c r="L2400" s="11"/>
      <c r="M2400" s="11"/>
      <c r="N2400" s="11"/>
      <c r="O2400" s="11"/>
      <c r="P2400" s="11"/>
      <c r="Q2400" s="11"/>
      <c r="R2400" s="11"/>
      <c r="S2400" s="11"/>
      <c r="T2400" s="11"/>
      <c r="U2400" s="11"/>
      <c r="V2400" s="11"/>
      <c r="W2400" s="11"/>
      <c r="X2400" s="11"/>
      <c r="Y2400" s="11"/>
      <c r="Z2400" s="11"/>
      <c r="AA2400" s="11"/>
      <c r="AB2400" s="11"/>
      <c r="AC2400" s="11"/>
      <c r="AD2400" s="11"/>
      <c r="AE2400" s="11"/>
      <c r="AF2400" s="11"/>
      <c r="AG2400" s="11"/>
      <c r="AH2400" s="11"/>
    </row>
    <row r="2401" spans="1:34" x14ac:dyDescent="0.25">
      <c r="A2401" s="11"/>
      <c r="B2401" s="11"/>
      <c r="C2401" s="11"/>
      <c r="D2401" s="11"/>
      <c r="E2401" s="11"/>
      <c r="H2401" s="11"/>
      <c r="I2401" s="202"/>
      <c r="J2401" s="11"/>
      <c r="K2401" s="11"/>
      <c r="L2401" s="11"/>
      <c r="M2401" s="11"/>
      <c r="N2401" s="11"/>
      <c r="O2401" s="11"/>
      <c r="P2401" s="11"/>
      <c r="Q2401" s="11"/>
      <c r="R2401" s="11"/>
      <c r="S2401" s="11"/>
      <c r="T2401" s="11"/>
      <c r="U2401" s="11"/>
      <c r="V2401" s="11"/>
      <c r="W2401" s="11"/>
      <c r="X2401" s="11"/>
      <c r="Y2401" s="11"/>
      <c r="Z2401" s="11"/>
      <c r="AA2401" s="11"/>
      <c r="AB2401" s="11"/>
      <c r="AC2401" s="11"/>
      <c r="AD2401" s="11"/>
      <c r="AE2401" s="11"/>
      <c r="AF2401" s="11"/>
      <c r="AG2401" s="11"/>
      <c r="AH2401" s="11"/>
    </row>
    <row r="2402" spans="1:34" x14ac:dyDescent="0.25">
      <c r="A2402" s="11"/>
      <c r="B2402" s="11"/>
      <c r="C2402" s="11"/>
      <c r="D2402" s="11"/>
      <c r="E2402" s="11"/>
      <c r="H2402" s="11"/>
      <c r="I2402" s="202"/>
      <c r="J2402" s="11"/>
      <c r="K2402" s="11"/>
      <c r="L2402" s="11"/>
      <c r="M2402" s="11"/>
      <c r="N2402" s="11"/>
      <c r="O2402" s="11"/>
      <c r="P2402" s="11"/>
      <c r="Q2402" s="11"/>
      <c r="R2402" s="11"/>
      <c r="S2402" s="11"/>
      <c r="T2402" s="11"/>
      <c r="U2402" s="11"/>
      <c r="V2402" s="11"/>
      <c r="W2402" s="11"/>
      <c r="X2402" s="11"/>
      <c r="Y2402" s="11"/>
      <c r="Z2402" s="11"/>
      <c r="AA2402" s="11"/>
      <c r="AB2402" s="11"/>
      <c r="AC2402" s="11"/>
      <c r="AD2402" s="11"/>
      <c r="AE2402" s="11"/>
      <c r="AF2402" s="11"/>
      <c r="AG2402" s="11"/>
      <c r="AH2402" s="11"/>
    </row>
    <row r="2403" spans="1:34" x14ac:dyDescent="0.25">
      <c r="A2403" s="11"/>
      <c r="B2403" s="11"/>
      <c r="C2403" s="11"/>
      <c r="D2403" s="11"/>
      <c r="E2403" s="11"/>
      <c r="H2403" s="11"/>
      <c r="I2403" s="202"/>
      <c r="J2403" s="11"/>
      <c r="K2403" s="11"/>
      <c r="L2403" s="11"/>
      <c r="M2403" s="11"/>
      <c r="N2403" s="11"/>
      <c r="O2403" s="11"/>
      <c r="P2403" s="11"/>
      <c r="Q2403" s="11"/>
      <c r="R2403" s="11"/>
      <c r="S2403" s="11"/>
      <c r="T2403" s="11"/>
      <c r="U2403" s="11"/>
      <c r="V2403" s="11"/>
      <c r="W2403" s="11"/>
      <c r="X2403" s="11"/>
      <c r="Y2403" s="11"/>
      <c r="Z2403" s="11"/>
      <c r="AA2403" s="11"/>
      <c r="AB2403" s="11"/>
      <c r="AC2403" s="11"/>
      <c r="AD2403" s="11"/>
      <c r="AE2403" s="11"/>
      <c r="AF2403" s="11"/>
      <c r="AG2403" s="11"/>
      <c r="AH2403" s="11"/>
    </row>
    <row r="2404" spans="1:34" x14ac:dyDescent="0.25">
      <c r="A2404" s="11"/>
      <c r="B2404" s="11"/>
      <c r="C2404" s="11"/>
      <c r="D2404" s="11"/>
      <c r="E2404" s="11"/>
      <c r="H2404" s="11"/>
      <c r="I2404" s="202"/>
      <c r="J2404" s="11"/>
      <c r="K2404" s="11"/>
      <c r="L2404" s="11"/>
      <c r="M2404" s="11"/>
      <c r="N2404" s="11"/>
      <c r="O2404" s="11"/>
      <c r="P2404" s="11"/>
      <c r="Q2404" s="11"/>
      <c r="R2404" s="11"/>
      <c r="S2404" s="11"/>
      <c r="T2404" s="11"/>
      <c r="U2404" s="11"/>
      <c r="V2404" s="11"/>
      <c r="W2404" s="11"/>
      <c r="X2404" s="11"/>
      <c r="Y2404" s="11"/>
      <c r="Z2404" s="11"/>
      <c r="AA2404" s="11"/>
      <c r="AB2404" s="11"/>
      <c r="AC2404" s="11"/>
      <c r="AD2404" s="11"/>
      <c r="AE2404" s="11"/>
      <c r="AF2404" s="11"/>
      <c r="AG2404" s="11"/>
      <c r="AH2404" s="11"/>
    </row>
    <row r="2405" spans="1:34" x14ac:dyDescent="0.25">
      <c r="A2405" s="11"/>
      <c r="B2405" s="11"/>
      <c r="C2405" s="11"/>
      <c r="D2405" s="11"/>
      <c r="E2405" s="11"/>
      <c r="H2405" s="11"/>
      <c r="I2405" s="202"/>
      <c r="J2405" s="11"/>
      <c r="K2405" s="11"/>
      <c r="L2405" s="11"/>
      <c r="M2405" s="11"/>
      <c r="N2405" s="11"/>
      <c r="O2405" s="11"/>
      <c r="P2405" s="11"/>
      <c r="Q2405" s="11"/>
      <c r="R2405" s="11"/>
      <c r="S2405" s="11"/>
      <c r="T2405" s="11"/>
      <c r="U2405" s="11"/>
      <c r="V2405" s="11"/>
      <c r="W2405" s="11"/>
      <c r="X2405" s="11"/>
      <c r="Y2405" s="11"/>
      <c r="Z2405" s="11"/>
      <c r="AA2405" s="11"/>
      <c r="AB2405" s="11"/>
      <c r="AC2405" s="11"/>
      <c r="AD2405" s="11"/>
      <c r="AE2405" s="11"/>
      <c r="AF2405" s="11"/>
      <c r="AG2405" s="11"/>
      <c r="AH2405" s="11"/>
    </row>
    <row r="2406" spans="1:34" x14ac:dyDescent="0.25">
      <c r="A2406" s="11"/>
      <c r="B2406" s="11"/>
      <c r="C2406" s="11"/>
      <c r="D2406" s="11"/>
      <c r="E2406" s="11"/>
      <c r="H2406" s="11"/>
      <c r="I2406" s="202"/>
      <c r="J2406" s="11"/>
      <c r="K2406" s="11"/>
      <c r="L2406" s="11"/>
      <c r="M2406" s="11"/>
      <c r="N2406" s="11"/>
      <c r="O2406" s="11"/>
      <c r="P2406" s="11"/>
      <c r="Q2406" s="11"/>
      <c r="R2406" s="11"/>
      <c r="S2406" s="11"/>
      <c r="T2406" s="11"/>
      <c r="U2406" s="11"/>
      <c r="V2406" s="11"/>
      <c r="W2406" s="11"/>
      <c r="X2406" s="11"/>
      <c r="Y2406" s="11"/>
      <c r="Z2406" s="11"/>
      <c r="AA2406" s="11"/>
      <c r="AB2406" s="11"/>
      <c r="AC2406" s="11"/>
      <c r="AD2406" s="11"/>
      <c r="AE2406" s="11"/>
      <c r="AF2406" s="11"/>
      <c r="AG2406" s="11"/>
      <c r="AH2406" s="11"/>
    </row>
    <row r="2407" spans="1:34" x14ac:dyDescent="0.25">
      <c r="A2407" s="11"/>
      <c r="B2407" s="11"/>
      <c r="C2407" s="11"/>
      <c r="D2407" s="11"/>
      <c r="E2407" s="11"/>
      <c r="H2407" s="11"/>
      <c r="I2407" s="202"/>
      <c r="J2407" s="11"/>
      <c r="K2407" s="11"/>
      <c r="L2407" s="11"/>
      <c r="M2407" s="11"/>
      <c r="N2407" s="11"/>
      <c r="O2407" s="11"/>
      <c r="P2407" s="11"/>
      <c r="Q2407" s="11"/>
      <c r="R2407" s="11"/>
      <c r="S2407" s="11"/>
      <c r="T2407" s="11"/>
      <c r="U2407" s="11"/>
      <c r="V2407" s="11"/>
      <c r="W2407" s="11"/>
      <c r="X2407" s="11"/>
      <c r="Y2407" s="11"/>
      <c r="Z2407" s="11"/>
      <c r="AA2407" s="11"/>
      <c r="AB2407" s="11"/>
      <c r="AC2407" s="11"/>
      <c r="AD2407" s="11"/>
      <c r="AE2407" s="11"/>
      <c r="AF2407" s="11"/>
      <c r="AG2407" s="11"/>
      <c r="AH2407" s="11"/>
    </row>
    <row r="2408" spans="1:34" x14ac:dyDescent="0.25">
      <c r="A2408" s="11"/>
      <c r="B2408" s="11"/>
      <c r="C2408" s="11"/>
      <c r="D2408" s="11"/>
      <c r="E2408" s="11"/>
      <c r="H2408" s="11"/>
      <c r="I2408" s="202"/>
      <c r="J2408" s="11"/>
      <c r="K2408" s="11"/>
      <c r="L2408" s="11"/>
      <c r="M2408" s="11"/>
      <c r="N2408" s="11"/>
      <c r="O2408" s="11"/>
      <c r="P2408" s="11"/>
      <c r="Q2408" s="11"/>
      <c r="R2408" s="11"/>
      <c r="S2408" s="11"/>
      <c r="T2408" s="11"/>
      <c r="U2408" s="11"/>
      <c r="V2408" s="11"/>
      <c r="W2408" s="11"/>
      <c r="X2408" s="11"/>
      <c r="Y2408" s="11"/>
      <c r="Z2408" s="11"/>
      <c r="AA2408" s="11"/>
      <c r="AB2408" s="11"/>
      <c r="AC2408" s="11"/>
      <c r="AD2408" s="11"/>
      <c r="AE2408" s="11"/>
      <c r="AF2408" s="11"/>
      <c r="AG2408" s="11"/>
      <c r="AH2408" s="11"/>
    </row>
    <row r="2409" spans="1:34" x14ac:dyDescent="0.25">
      <c r="A2409" s="11"/>
      <c r="B2409" s="11"/>
      <c r="C2409" s="11"/>
      <c r="D2409" s="11"/>
      <c r="E2409" s="11"/>
      <c r="H2409" s="11"/>
      <c r="I2409" s="202"/>
      <c r="J2409" s="11"/>
      <c r="K2409" s="11"/>
      <c r="L2409" s="11"/>
      <c r="M2409" s="11"/>
      <c r="N2409" s="11"/>
      <c r="O2409" s="11"/>
      <c r="P2409" s="11"/>
      <c r="Q2409" s="11"/>
      <c r="R2409" s="11"/>
      <c r="S2409" s="11"/>
      <c r="T2409" s="11"/>
      <c r="U2409" s="11"/>
      <c r="V2409" s="11"/>
      <c r="W2409" s="11"/>
      <c r="X2409" s="11"/>
      <c r="Y2409" s="11"/>
      <c r="Z2409" s="11"/>
      <c r="AA2409" s="11"/>
      <c r="AB2409" s="11"/>
      <c r="AC2409" s="11"/>
      <c r="AD2409" s="11"/>
      <c r="AE2409" s="11"/>
      <c r="AF2409" s="11"/>
      <c r="AG2409" s="11"/>
      <c r="AH2409" s="11"/>
    </row>
    <row r="2410" spans="1:34" x14ac:dyDescent="0.25">
      <c r="A2410" s="11"/>
      <c r="B2410" s="11"/>
      <c r="C2410" s="11"/>
      <c r="D2410" s="11"/>
      <c r="E2410" s="11"/>
      <c r="H2410" s="11"/>
      <c r="I2410" s="202"/>
      <c r="J2410" s="11"/>
      <c r="K2410" s="11"/>
      <c r="L2410" s="11"/>
      <c r="M2410" s="11"/>
      <c r="N2410" s="11"/>
      <c r="O2410" s="11"/>
      <c r="P2410" s="11"/>
      <c r="Q2410" s="11"/>
      <c r="R2410" s="11"/>
      <c r="S2410" s="11"/>
      <c r="T2410" s="11"/>
      <c r="U2410" s="11"/>
      <c r="V2410" s="11"/>
      <c r="W2410" s="11"/>
      <c r="X2410" s="11"/>
      <c r="Y2410" s="11"/>
      <c r="Z2410" s="11"/>
      <c r="AA2410" s="11"/>
      <c r="AB2410" s="11"/>
      <c r="AC2410" s="11"/>
      <c r="AD2410" s="11"/>
      <c r="AE2410" s="11"/>
      <c r="AF2410" s="11"/>
      <c r="AG2410" s="11"/>
      <c r="AH2410" s="11"/>
    </row>
    <row r="2411" spans="1:34" x14ac:dyDescent="0.25">
      <c r="A2411" s="11"/>
      <c r="B2411" s="11"/>
      <c r="C2411" s="11"/>
      <c r="D2411" s="11"/>
      <c r="E2411" s="11"/>
      <c r="H2411" s="11"/>
      <c r="I2411" s="202"/>
      <c r="J2411" s="11"/>
      <c r="K2411" s="11"/>
      <c r="L2411" s="11"/>
      <c r="M2411" s="11"/>
      <c r="N2411" s="11"/>
      <c r="O2411" s="11"/>
      <c r="P2411" s="11"/>
      <c r="Q2411" s="11"/>
      <c r="R2411" s="11"/>
      <c r="S2411" s="11"/>
      <c r="T2411" s="11"/>
      <c r="U2411" s="11"/>
      <c r="V2411" s="11"/>
      <c r="W2411" s="11"/>
      <c r="X2411" s="11"/>
      <c r="Y2411" s="11"/>
      <c r="Z2411" s="11"/>
      <c r="AA2411" s="11"/>
      <c r="AB2411" s="11"/>
      <c r="AC2411" s="11"/>
      <c r="AD2411" s="11"/>
      <c r="AE2411" s="11"/>
      <c r="AF2411" s="11"/>
      <c r="AG2411" s="11"/>
      <c r="AH2411" s="11"/>
    </row>
    <row r="2412" spans="1:34" x14ac:dyDescent="0.25">
      <c r="A2412" s="11"/>
      <c r="B2412" s="11"/>
      <c r="C2412" s="11"/>
      <c r="D2412" s="11"/>
      <c r="E2412" s="11"/>
      <c r="H2412" s="11"/>
      <c r="I2412" s="202"/>
      <c r="J2412" s="11"/>
      <c r="K2412" s="11"/>
      <c r="L2412" s="11"/>
      <c r="M2412" s="11"/>
      <c r="N2412" s="11"/>
      <c r="O2412" s="11"/>
      <c r="P2412" s="11"/>
      <c r="Q2412" s="11"/>
      <c r="R2412" s="11"/>
      <c r="S2412" s="11"/>
      <c r="T2412" s="11"/>
      <c r="U2412" s="11"/>
      <c r="V2412" s="11"/>
      <c r="W2412" s="11"/>
      <c r="X2412" s="11"/>
      <c r="Y2412" s="11"/>
      <c r="Z2412" s="11"/>
      <c r="AA2412" s="11"/>
      <c r="AB2412" s="11"/>
      <c r="AC2412" s="11"/>
      <c r="AD2412" s="11"/>
      <c r="AE2412" s="11"/>
      <c r="AF2412" s="11"/>
      <c r="AG2412" s="11"/>
      <c r="AH2412" s="11"/>
    </row>
    <row r="2413" spans="1:34" x14ac:dyDescent="0.25">
      <c r="A2413" s="11"/>
      <c r="B2413" s="11"/>
      <c r="C2413" s="11"/>
      <c r="D2413" s="11"/>
      <c r="E2413" s="11"/>
      <c r="H2413" s="11"/>
      <c r="I2413" s="202"/>
      <c r="J2413" s="11"/>
      <c r="K2413" s="11"/>
      <c r="L2413" s="11"/>
      <c r="M2413" s="11"/>
      <c r="N2413" s="11"/>
      <c r="O2413" s="11"/>
      <c r="P2413" s="11"/>
      <c r="Q2413" s="11"/>
      <c r="R2413" s="11"/>
      <c r="S2413" s="11"/>
      <c r="T2413" s="11"/>
      <c r="U2413" s="11"/>
      <c r="V2413" s="11"/>
      <c r="W2413" s="11"/>
      <c r="X2413" s="11"/>
      <c r="Y2413" s="11"/>
      <c r="Z2413" s="11"/>
      <c r="AA2413" s="11"/>
      <c r="AB2413" s="11"/>
      <c r="AC2413" s="11"/>
      <c r="AD2413" s="11"/>
      <c r="AE2413" s="11"/>
      <c r="AF2413" s="11"/>
      <c r="AG2413" s="11"/>
      <c r="AH2413" s="11"/>
    </row>
    <row r="2414" spans="1:34" x14ac:dyDescent="0.25">
      <c r="A2414" s="11"/>
      <c r="B2414" s="11"/>
      <c r="C2414" s="11"/>
      <c r="D2414" s="11"/>
      <c r="E2414" s="11"/>
      <c r="H2414" s="11"/>
      <c r="I2414" s="202"/>
      <c r="J2414" s="11"/>
      <c r="K2414" s="11"/>
      <c r="L2414" s="11"/>
      <c r="M2414" s="11"/>
      <c r="N2414" s="11"/>
      <c r="O2414" s="11"/>
      <c r="P2414" s="11"/>
      <c r="Q2414" s="11"/>
      <c r="R2414" s="11"/>
      <c r="S2414" s="11"/>
      <c r="T2414" s="11"/>
      <c r="U2414" s="11"/>
      <c r="V2414" s="11"/>
      <c r="W2414" s="11"/>
      <c r="X2414" s="11"/>
      <c r="Y2414" s="11"/>
      <c r="Z2414" s="11"/>
      <c r="AA2414" s="11"/>
      <c r="AB2414" s="11"/>
      <c r="AC2414" s="11"/>
      <c r="AD2414" s="11"/>
      <c r="AE2414" s="11"/>
      <c r="AF2414" s="11"/>
      <c r="AG2414" s="11"/>
      <c r="AH2414" s="11"/>
    </row>
    <row r="2415" spans="1:34" x14ac:dyDescent="0.25">
      <c r="A2415" s="11"/>
      <c r="B2415" s="11"/>
      <c r="C2415" s="11"/>
      <c r="D2415" s="11"/>
      <c r="E2415" s="11"/>
      <c r="H2415" s="11"/>
      <c r="I2415" s="202"/>
      <c r="J2415" s="11"/>
      <c r="K2415" s="11"/>
      <c r="L2415" s="11"/>
      <c r="M2415" s="11"/>
      <c r="N2415" s="11"/>
      <c r="O2415" s="11"/>
      <c r="P2415" s="11"/>
      <c r="Q2415" s="11"/>
      <c r="R2415" s="11"/>
      <c r="S2415" s="11"/>
      <c r="T2415" s="11"/>
      <c r="U2415" s="11"/>
      <c r="V2415" s="11"/>
      <c r="W2415" s="11"/>
      <c r="X2415" s="11"/>
      <c r="Y2415" s="11"/>
      <c r="Z2415" s="11"/>
      <c r="AA2415" s="11"/>
      <c r="AB2415" s="11"/>
      <c r="AC2415" s="11"/>
      <c r="AD2415" s="11"/>
      <c r="AE2415" s="11"/>
      <c r="AF2415" s="11"/>
      <c r="AG2415" s="11"/>
      <c r="AH2415" s="11"/>
    </row>
    <row r="2416" spans="1:34" x14ac:dyDescent="0.25">
      <c r="A2416" s="11"/>
      <c r="B2416" s="11"/>
      <c r="C2416" s="11"/>
      <c r="D2416" s="11"/>
      <c r="E2416" s="11"/>
      <c r="H2416" s="11"/>
      <c r="I2416" s="202"/>
      <c r="J2416" s="11"/>
      <c r="K2416" s="11"/>
      <c r="L2416" s="11"/>
      <c r="M2416" s="11"/>
      <c r="N2416" s="11"/>
      <c r="O2416" s="11"/>
      <c r="P2416" s="11"/>
      <c r="Q2416" s="11"/>
      <c r="R2416" s="11"/>
      <c r="S2416" s="11"/>
      <c r="T2416" s="11"/>
      <c r="U2416" s="11"/>
      <c r="V2416" s="11"/>
      <c r="W2416" s="11"/>
      <c r="X2416" s="11"/>
      <c r="Y2416" s="11"/>
      <c r="Z2416" s="11"/>
      <c r="AA2416" s="11"/>
      <c r="AB2416" s="11"/>
      <c r="AC2416" s="11"/>
      <c r="AD2416" s="11"/>
      <c r="AE2416" s="11"/>
      <c r="AF2416" s="11"/>
      <c r="AG2416" s="11"/>
      <c r="AH2416" s="11"/>
    </row>
    <row r="2417" spans="1:34" x14ac:dyDescent="0.25">
      <c r="A2417" s="11"/>
      <c r="B2417" s="11"/>
      <c r="C2417" s="11"/>
      <c r="D2417" s="11"/>
      <c r="E2417" s="11"/>
      <c r="H2417" s="11"/>
      <c r="I2417" s="202"/>
      <c r="J2417" s="11"/>
      <c r="K2417" s="11"/>
      <c r="L2417" s="11"/>
      <c r="M2417" s="11"/>
      <c r="N2417" s="11"/>
      <c r="O2417" s="11"/>
      <c r="P2417" s="11"/>
      <c r="Q2417" s="11"/>
      <c r="R2417" s="11"/>
      <c r="S2417" s="11"/>
      <c r="T2417" s="11"/>
      <c r="U2417" s="11"/>
      <c r="V2417" s="11"/>
      <c r="W2417" s="11"/>
      <c r="X2417" s="11"/>
      <c r="Y2417" s="11"/>
      <c r="Z2417" s="11"/>
      <c r="AA2417" s="11"/>
      <c r="AB2417" s="11"/>
      <c r="AC2417" s="11"/>
      <c r="AD2417" s="11"/>
      <c r="AE2417" s="11"/>
      <c r="AF2417" s="11"/>
      <c r="AG2417" s="11"/>
      <c r="AH2417" s="11"/>
    </row>
    <row r="2418" spans="1:34" x14ac:dyDescent="0.25">
      <c r="A2418" s="11"/>
      <c r="B2418" s="11"/>
      <c r="C2418" s="11"/>
      <c r="D2418" s="11"/>
      <c r="E2418" s="11"/>
      <c r="H2418" s="11"/>
      <c r="I2418" s="202"/>
      <c r="J2418" s="11"/>
      <c r="K2418" s="11"/>
      <c r="L2418" s="11"/>
      <c r="M2418" s="11"/>
      <c r="N2418" s="11"/>
      <c r="O2418" s="11"/>
      <c r="P2418" s="11"/>
      <c r="Q2418" s="11"/>
      <c r="R2418" s="11"/>
      <c r="S2418" s="11"/>
      <c r="T2418" s="11"/>
      <c r="U2418" s="11"/>
      <c r="V2418" s="11"/>
      <c r="W2418" s="11"/>
      <c r="X2418" s="11"/>
      <c r="Y2418" s="11"/>
      <c r="Z2418" s="11"/>
      <c r="AA2418" s="11"/>
      <c r="AB2418" s="11"/>
      <c r="AC2418" s="11"/>
      <c r="AD2418" s="11"/>
      <c r="AE2418" s="11"/>
      <c r="AF2418" s="11"/>
      <c r="AG2418" s="11"/>
      <c r="AH2418" s="11"/>
    </row>
    <row r="2419" spans="1:34" x14ac:dyDescent="0.25">
      <c r="A2419" s="11"/>
      <c r="B2419" s="11"/>
      <c r="C2419" s="11"/>
      <c r="D2419" s="11"/>
      <c r="E2419" s="11"/>
      <c r="H2419" s="11"/>
      <c r="I2419" s="202"/>
      <c r="J2419" s="11"/>
      <c r="K2419" s="11"/>
      <c r="L2419" s="11"/>
      <c r="M2419" s="11"/>
      <c r="N2419" s="11"/>
      <c r="O2419" s="11"/>
      <c r="P2419" s="11"/>
      <c r="Q2419" s="11"/>
      <c r="R2419" s="11"/>
      <c r="S2419" s="11"/>
      <c r="T2419" s="11"/>
      <c r="U2419" s="11"/>
      <c r="V2419" s="11"/>
      <c r="W2419" s="11"/>
      <c r="X2419" s="11"/>
      <c r="Y2419" s="11"/>
      <c r="Z2419" s="11"/>
      <c r="AA2419" s="11"/>
      <c r="AB2419" s="11"/>
      <c r="AC2419" s="11"/>
      <c r="AD2419" s="11"/>
      <c r="AE2419" s="11"/>
      <c r="AF2419" s="11"/>
      <c r="AG2419" s="11"/>
      <c r="AH2419" s="11"/>
    </row>
    <row r="2420" spans="1:34" x14ac:dyDescent="0.25">
      <c r="A2420" s="11"/>
      <c r="B2420" s="11"/>
      <c r="C2420" s="11"/>
      <c r="D2420" s="11"/>
      <c r="E2420" s="11"/>
      <c r="H2420" s="11"/>
      <c r="I2420" s="202"/>
      <c r="J2420" s="11"/>
      <c r="K2420" s="11"/>
      <c r="L2420" s="11"/>
      <c r="M2420" s="11"/>
      <c r="N2420" s="11"/>
      <c r="O2420" s="11"/>
      <c r="P2420" s="11"/>
      <c r="Q2420" s="11"/>
      <c r="R2420" s="11"/>
      <c r="S2420" s="11"/>
      <c r="T2420" s="11"/>
      <c r="U2420" s="11"/>
      <c r="V2420" s="11"/>
      <c r="W2420" s="11"/>
      <c r="X2420" s="11"/>
      <c r="Y2420" s="11"/>
      <c r="Z2420" s="11"/>
      <c r="AA2420" s="11"/>
      <c r="AB2420" s="11"/>
      <c r="AC2420" s="11"/>
      <c r="AD2420" s="11"/>
      <c r="AE2420" s="11"/>
      <c r="AF2420" s="11"/>
      <c r="AG2420" s="11"/>
      <c r="AH2420" s="11"/>
    </row>
    <row r="2421" spans="1:34" x14ac:dyDescent="0.25">
      <c r="A2421" s="11"/>
      <c r="B2421" s="11"/>
      <c r="C2421" s="11"/>
      <c r="D2421" s="11"/>
      <c r="E2421" s="11"/>
      <c r="H2421" s="11"/>
      <c r="I2421" s="202"/>
      <c r="J2421" s="11"/>
      <c r="K2421" s="11"/>
      <c r="L2421" s="11"/>
      <c r="M2421" s="11"/>
      <c r="N2421" s="11"/>
      <c r="O2421" s="11"/>
      <c r="P2421" s="11"/>
      <c r="Q2421" s="11"/>
      <c r="R2421" s="11"/>
      <c r="S2421" s="11"/>
      <c r="T2421" s="11"/>
      <c r="U2421" s="11"/>
      <c r="V2421" s="11"/>
      <c r="W2421" s="11"/>
      <c r="X2421" s="11"/>
      <c r="Y2421" s="11"/>
      <c r="Z2421" s="11"/>
      <c r="AA2421" s="11"/>
      <c r="AB2421" s="11"/>
      <c r="AC2421" s="11"/>
      <c r="AD2421" s="11"/>
      <c r="AE2421" s="11"/>
      <c r="AF2421" s="11"/>
      <c r="AG2421" s="11"/>
      <c r="AH2421" s="11"/>
    </row>
    <row r="2422" spans="1:34" x14ac:dyDescent="0.25">
      <c r="A2422" s="11"/>
      <c r="B2422" s="11"/>
      <c r="C2422" s="11"/>
      <c r="D2422" s="11"/>
      <c r="E2422" s="11"/>
      <c r="H2422" s="11"/>
      <c r="I2422" s="202"/>
      <c r="J2422" s="11"/>
      <c r="K2422" s="11"/>
      <c r="L2422" s="11"/>
      <c r="M2422" s="11"/>
      <c r="N2422" s="11"/>
      <c r="O2422" s="11"/>
      <c r="P2422" s="11"/>
      <c r="Q2422" s="11"/>
      <c r="R2422" s="11"/>
      <c r="S2422" s="11"/>
      <c r="T2422" s="11"/>
      <c r="U2422" s="11"/>
      <c r="V2422" s="11"/>
      <c r="W2422" s="11"/>
      <c r="X2422" s="11"/>
      <c r="Y2422" s="11"/>
      <c r="Z2422" s="11"/>
      <c r="AA2422" s="11"/>
      <c r="AB2422" s="11"/>
      <c r="AC2422" s="11"/>
      <c r="AD2422" s="11"/>
      <c r="AE2422" s="11"/>
      <c r="AF2422" s="11"/>
      <c r="AG2422" s="11"/>
      <c r="AH2422" s="11"/>
    </row>
    <row r="2423" spans="1:34" x14ac:dyDescent="0.25">
      <c r="A2423" s="11"/>
      <c r="B2423" s="11"/>
      <c r="C2423" s="11"/>
      <c r="D2423" s="11"/>
      <c r="E2423" s="11"/>
      <c r="H2423" s="11"/>
      <c r="I2423" s="202"/>
      <c r="J2423" s="11"/>
      <c r="K2423" s="11"/>
      <c r="L2423" s="11"/>
      <c r="M2423" s="11"/>
      <c r="N2423" s="11"/>
      <c r="O2423" s="11"/>
      <c r="P2423" s="11"/>
      <c r="Q2423" s="11"/>
      <c r="R2423" s="11"/>
      <c r="S2423" s="11"/>
      <c r="T2423" s="11"/>
      <c r="U2423" s="11"/>
      <c r="V2423" s="11"/>
      <c r="W2423" s="11"/>
      <c r="X2423" s="11"/>
      <c r="Y2423" s="11"/>
      <c r="Z2423" s="11"/>
      <c r="AA2423" s="11"/>
      <c r="AB2423" s="11"/>
      <c r="AC2423" s="11"/>
      <c r="AD2423" s="11"/>
      <c r="AE2423" s="11"/>
      <c r="AF2423" s="11"/>
      <c r="AG2423" s="11"/>
      <c r="AH2423" s="11"/>
    </row>
    <row r="2424" spans="1:34" x14ac:dyDescent="0.25">
      <c r="A2424" s="11"/>
      <c r="B2424" s="11"/>
      <c r="C2424" s="11"/>
      <c r="D2424" s="11"/>
      <c r="E2424" s="11"/>
      <c r="H2424" s="11"/>
      <c r="I2424" s="202"/>
      <c r="J2424" s="11"/>
      <c r="K2424" s="11"/>
      <c r="L2424" s="11"/>
      <c r="M2424" s="11"/>
      <c r="N2424" s="11"/>
      <c r="O2424" s="11"/>
      <c r="P2424" s="11"/>
      <c r="Q2424" s="11"/>
      <c r="R2424" s="11"/>
      <c r="S2424" s="11"/>
      <c r="T2424" s="11"/>
      <c r="U2424" s="11"/>
      <c r="V2424" s="11"/>
      <c r="W2424" s="11"/>
      <c r="X2424" s="11"/>
      <c r="Y2424" s="11"/>
      <c r="Z2424" s="11"/>
      <c r="AA2424" s="11"/>
      <c r="AB2424" s="11"/>
      <c r="AC2424" s="11"/>
      <c r="AD2424" s="11"/>
      <c r="AE2424" s="11"/>
      <c r="AF2424" s="11"/>
      <c r="AG2424" s="11"/>
      <c r="AH2424" s="11"/>
    </row>
    <row r="2425" spans="1:34" x14ac:dyDescent="0.25">
      <c r="A2425" s="11"/>
      <c r="B2425" s="11"/>
      <c r="C2425" s="11"/>
      <c r="D2425" s="11"/>
      <c r="E2425" s="11"/>
      <c r="H2425" s="11"/>
      <c r="I2425" s="202"/>
      <c r="J2425" s="11"/>
      <c r="K2425" s="11"/>
      <c r="L2425" s="11"/>
      <c r="M2425" s="11"/>
      <c r="N2425" s="11"/>
      <c r="O2425" s="11"/>
      <c r="P2425" s="11"/>
      <c r="Q2425" s="11"/>
      <c r="R2425" s="11"/>
      <c r="S2425" s="11"/>
      <c r="T2425" s="11"/>
      <c r="U2425" s="11"/>
      <c r="V2425" s="11"/>
      <c r="W2425" s="11"/>
      <c r="X2425" s="11"/>
      <c r="Y2425" s="11"/>
      <c r="Z2425" s="11"/>
      <c r="AA2425" s="11"/>
      <c r="AB2425" s="11"/>
      <c r="AC2425" s="11"/>
      <c r="AD2425" s="11"/>
      <c r="AE2425" s="11"/>
      <c r="AF2425" s="11"/>
      <c r="AG2425" s="11"/>
      <c r="AH2425" s="11"/>
    </row>
    <row r="2426" spans="1:34" x14ac:dyDescent="0.25">
      <c r="A2426" s="11"/>
      <c r="B2426" s="11"/>
      <c r="C2426" s="11"/>
      <c r="D2426" s="11"/>
      <c r="E2426" s="11"/>
      <c r="H2426" s="11"/>
      <c r="I2426" s="202"/>
      <c r="J2426" s="11"/>
      <c r="K2426" s="11"/>
      <c r="L2426" s="11"/>
      <c r="M2426" s="11"/>
      <c r="N2426" s="11"/>
      <c r="O2426" s="11"/>
      <c r="P2426" s="11"/>
      <c r="Q2426" s="11"/>
      <c r="R2426" s="11"/>
      <c r="S2426" s="11"/>
      <c r="T2426" s="11"/>
      <c r="U2426" s="11"/>
      <c r="V2426" s="11"/>
      <c r="W2426" s="11"/>
      <c r="X2426" s="11"/>
      <c r="Y2426" s="11"/>
      <c r="Z2426" s="11"/>
      <c r="AA2426" s="11"/>
      <c r="AB2426" s="11"/>
      <c r="AC2426" s="11"/>
      <c r="AD2426" s="11"/>
      <c r="AE2426" s="11"/>
      <c r="AF2426" s="11"/>
      <c r="AG2426" s="11"/>
      <c r="AH2426" s="11"/>
    </row>
    <row r="2427" spans="1:34" x14ac:dyDescent="0.25">
      <c r="A2427" s="11"/>
      <c r="B2427" s="11"/>
      <c r="C2427" s="11"/>
      <c r="D2427" s="11"/>
      <c r="E2427" s="11"/>
      <c r="H2427" s="11"/>
      <c r="I2427" s="202"/>
      <c r="J2427" s="11"/>
      <c r="K2427" s="11"/>
      <c r="L2427" s="11"/>
      <c r="M2427" s="11"/>
      <c r="N2427" s="11"/>
      <c r="O2427" s="11"/>
      <c r="P2427" s="11"/>
      <c r="Q2427" s="11"/>
      <c r="R2427" s="11"/>
      <c r="S2427" s="11"/>
      <c r="T2427" s="11"/>
      <c r="U2427" s="11"/>
      <c r="V2427" s="11"/>
      <c r="W2427" s="11"/>
      <c r="X2427" s="11"/>
      <c r="Y2427" s="11"/>
      <c r="Z2427" s="11"/>
      <c r="AA2427" s="11"/>
      <c r="AB2427" s="11"/>
      <c r="AC2427" s="11"/>
      <c r="AD2427" s="11"/>
      <c r="AE2427" s="11"/>
      <c r="AF2427" s="11"/>
      <c r="AG2427" s="11"/>
      <c r="AH2427" s="11"/>
    </row>
    <row r="2428" spans="1:34" x14ac:dyDescent="0.25">
      <c r="A2428" s="11"/>
      <c r="B2428" s="11"/>
      <c r="C2428" s="11"/>
      <c r="D2428" s="11"/>
      <c r="E2428" s="11"/>
      <c r="H2428" s="11"/>
      <c r="I2428" s="202"/>
      <c r="J2428" s="11"/>
      <c r="K2428" s="11"/>
      <c r="L2428" s="11"/>
      <c r="M2428" s="11"/>
      <c r="N2428" s="11"/>
      <c r="O2428" s="11"/>
      <c r="P2428" s="11"/>
      <c r="Q2428" s="11"/>
      <c r="R2428" s="11"/>
      <c r="S2428" s="11"/>
      <c r="T2428" s="11"/>
      <c r="U2428" s="11"/>
      <c r="V2428" s="11"/>
      <c r="W2428" s="11"/>
      <c r="X2428" s="11"/>
      <c r="Y2428" s="11"/>
      <c r="Z2428" s="11"/>
      <c r="AA2428" s="11"/>
      <c r="AB2428" s="11"/>
      <c r="AC2428" s="11"/>
      <c r="AD2428" s="11"/>
      <c r="AE2428" s="11"/>
      <c r="AF2428" s="11"/>
      <c r="AG2428" s="11"/>
      <c r="AH2428" s="11"/>
    </row>
    <row r="2429" spans="1:34" x14ac:dyDescent="0.25">
      <c r="A2429" s="11"/>
      <c r="B2429" s="11"/>
      <c r="C2429" s="11"/>
      <c r="D2429" s="11"/>
      <c r="E2429" s="11"/>
      <c r="H2429" s="11"/>
      <c r="I2429" s="202"/>
      <c r="J2429" s="11"/>
      <c r="K2429" s="11"/>
      <c r="L2429" s="11"/>
      <c r="M2429" s="11"/>
      <c r="N2429" s="11"/>
      <c r="O2429" s="11"/>
      <c r="P2429" s="11"/>
      <c r="Q2429" s="11"/>
      <c r="R2429" s="11"/>
      <c r="S2429" s="11"/>
      <c r="T2429" s="11"/>
      <c r="U2429" s="11"/>
      <c r="V2429" s="11"/>
      <c r="W2429" s="11"/>
      <c r="X2429" s="11"/>
      <c r="Y2429" s="11"/>
      <c r="Z2429" s="11"/>
      <c r="AA2429" s="11"/>
      <c r="AB2429" s="11"/>
      <c r="AC2429" s="11"/>
      <c r="AD2429" s="11"/>
      <c r="AE2429" s="11"/>
      <c r="AF2429" s="11"/>
      <c r="AG2429" s="11"/>
      <c r="AH2429" s="11"/>
    </row>
    <row r="2430" spans="1:34" x14ac:dyDescent="0.25">
      <c r="A2430" s="11"/>
      <c r="B2430" s="11"/>
      <c r="C2430" s="11"/>
      <c r="D2430" s="11"/>
      <c r="E2430" s="11"/>
      <c r="H2430" s="11"/>
      <c r="I2430" s="202"/>
      <c r="J2430" s="11"/>
      <c r="K2430" s="11"/>
      <c r="L2430" s="11"/>
      <c r="M2430" s="11"/>
      <c r="N2430" s="11"/>
      <c r="O2430" s="11"/>
      <c r="P2430" s="11"/>
      <c r="Q2430" s="11"/>
      <c r="R2430" s="11"/>
      <c r="S2430" s="11"/>
      <c r="T2430" s="11"/>
      <c r="U2430" s="11"/>
      <c r="V2430" s="11"/>
      <c r="W2430" s="11"/>
      <c r="X2430" s="11"/>
      <c r="Y2430" s="11"/>
      <c r="Z2430" s="11"/>
      <c r="AA2430" s="11"/>
      <c r="AB2430" s="11"/>
      <c r="AC2430" s="11"/>
      <c r="AD2430" s="11"/>
      <c r="AE2430" s="11"/>
      <c r="AF2430" s="11"/>
      <c r="AG2430" s="11"/>
      <c r="AH2430" s="11"/>
    </row>
    <row r="2431" spans="1:34" x14ac:dyDescent="0.25">
      <c r="A2431" s="11"/>
      <c r="B2431" s="11"/>
      <c r="C2431" s="11"/>
      <c r="D2431" s="11"/>
      <c r="E2431" s="11"/>
      <c r="H2431" s="11"/>
      <c r="I2431" s="202"/>
      <c r="J2431" s="11"/>
      <c r="K2431" s="11"/>
      <c r="L2431" s="11"/>
      <c r="M2431" s="11"/>
      <c r="N2431" s="11"/>
      <c r="O2431" s="11"/>
      <c r="P2431" s="11"/>
      <c r="Q2431" s="11"/>
      <c r="R2431" s="11"/>
      <c r="S2431" s="11"/>
      <c r="T2431" s="11"/>
      <c r="U2431" s="11"/>
      <c r="V2431" s="11"/>
      <c r="W2431" s="11"/>
      <c r="X2431" s="11"/>
      <c r="Y2431" s="11"/>
      <c r="Z2431" s="11"/>
      <c r="AA2431" s="11"/>
      <c r="AB2431" s="11"/>
      <c r="AC2431" s="11"/>
      <c r="AD2431" s="11"/>
      <c r="AE2431" s="11"/>
      <c r="AF2431" s="11"/>
      <c r="AG2431" s="11"/>
      <c r="AH2431" s="11"/>
    </row>
    <row r="2432" spans="1:34" x14ac:dyDescent="0.25">
      <c r="A2432" s="11"/>
      <c r="B2432" s="11"/>
      <c r="C2432" s="11"/>
      <c r="D2432" s="11"/>
      <c r="E2432" s="11"/>
      <c r="H2432" s="11"/>
      <c r="I2432" s="202"/>
      <c r="J2432" s="11"/>
      <c r="K2432" s="11"/>
      <c r="L2432" s="11"/>
      <c r="M2432" s="11"/>
      <c r="N2432" s="11"/>
      <c r="O2432" s="11"/>
      <c r="P2432" s="11"/>
      <c r="Q2432" s="11"/>
      <c r="R2432" s="11"/>
      <c r="S2432" s="11"/>
      <c r="T2432" s="11"/>
      <c r="U2432" s="11"/>
      <c r="V2432" s="11"/>
      <c r="W2432" s="11"/>
      <c r="X2432" s="11"/>
      <c r="Y2432" s="11"/>
      <c r="Z2432" s="11"/>
      <c r="AA2432" s="11"/>
      <c r="AB2432" s="11"/>
      <c r="AC2432" s="11"/>
      <c r="AD2432" s="11"/>
      <c r="AE2432" s="11"/>
      <c r="AF2432" s="11"/>
      <c r="AG2432" s="11"/>
      <c r="AH2432" s="11"/>
    </row>
    <row r="2433" spans="1:34" x14ac:dyDescent="0.25">
      <c r="A2433" s="11"/>
      <c r="B2433" s="11"/>
      <c r="C2433" s="11"/>
      <c r="D2433" s="11"/>
      <c r="E2433" s="11"/>
      <c r="H2433" s="11"/>
      <c r="I2433" s="202"/>
      <c r="J2433" s="11"/>
      <c r="K2433" s="11"/>
      <c r="L2433" s="11"/>
      <c r="M2433" s="11"/>
      <c r="N2433" s="11"/>
      <c r="O2433" s="11"/>
      <c r="P2433" s="11"/>
      <c r="Q2433" s="11"/>
      <c r="R2433" s="11"/>
      <c r="S2433" s="11"/>
      <c r="T2433" s="11"/>
      <c r="U2433" s="11"/>
      <c r="V2433" s="11"/>
      <c r="W2433" s="11"/>
      <c r="X2433" s="11"/>
      <c r="Y2433" s="11"/>
      <c r="Z2433" s="11"/>
      <c r="AA2433" s="11"/>
      <c r="AB2433" s="11"/>
      <c r="AC2433" s="11"/>
      <c r="AD2433" s="11"/>
      <c r="AE2433" s="11"/>
      <c r="AF2433" s="11"/>
      <c r="AG2433" s="11"/>
      <c r="AH2433" s="11"/>
    </row>
    <row r="2434" spans="1:34" x14ac:dyDescent="0.25">
      <c r="A2434" s="11"/>
      <c r="B2434" s="11"/>
      <c r="C2434" s="11"/>
      <c r="D2434" s="11"/>
      <c r="E2434" s="11"/>
      <c r="H2434" s="11"/>
      <c r="I2434" s="202"/>
      <c r="J2434" s="11"/>
      <c r="K2434" s="11"/>
      <c r="L2434" s="11"/>
      <c r="M2434" s="11"/>
      <c r="N2434" s="11"/>
      <c r="O2434" s="11"/>
      <c r="P2434" s="11"/>
      <c r="Q2434" s="11"/>
      <c r="R2434" s="11"/>
      <c r="S2434" s="11"/>
      <c r="T2434" s="11"/>
      <c r="U2434" s="11"/>
      <c r="V2434" s="11"/>
      <c r="W2434" s="11"/>
      <c r="X2434" s="11"/>
      <c r="Y2434" s="11"/>
      <c r="Z2434" s="11"/>
      <c r="AA2434" s="11"/>
      <c r="AB2434" s="11"/>
      <c r="AC2434" s="11"/>
      <c r="AD2434" s="11"/>
      <c r="AE2434" s="11"/>
      <c r="AF2434" s="11"/>
      <c r="AG2434" s="11"/>
      <c r="AH2434" s="11"/>
    </row>
    <row r="2435" spans="1:34" x14ac:dyDescent="0.25">
      <c r="A2435" s="11"/>
      <c r="B2435" s="11"/>
      <c r="C2435" s="11"/>
      <c r="D2435" s="11"/>
      <c r="E2435" s="11"/>
      <c r="H2435" s="11"/>
      <c r="I2435" s="202"/>
      <c r="J2435" s="11"/>
      <c r="K2435" s="11"/>
      <c r="L2435" s="11"/>
      <c r="M2435" s="11"/>
      <c r="N2435" s="11"/>
      <c r="O2435" s="11"/>
      <c r="P2435" s="11"/>
      <c r="Q2435" s="11"/>
      <c r="R2435" s="11"/>
      <c r="S2435" s="11"/>
      <c r="T2435" s="11"/>
      <c r="U2435" s="11"/>
      <c r="V2435" s="11"/>
      <c r="W2435" s="11"/>
      <c r="X2435" s="11"/>
      <c r="Y2435" s="11"/>
      <c r="Z2435" s="11"/>
      <c r="AA2435" s="11"/>
      <c r="AB2435" s="11"/>
      <c r="AC2435" s="11"/>
      <c r="AD2435" s="11"/>
      <c r="AE2435" s="11"/>
      <c r="AF2435" s="11"/>
      <c r="AG2435" s="11"/>
      <c r="AH2435" s="11"/>
    </row>
    <row r="2436" spans="1:34" x14ac:dyDescent="0.25">
      <c r="A2436" s="11"/>
      <c r="B2436" s="11"/>
      <c r="C2436" s="11"/>
      <c r="D2436" s="11"/>
      <c r="E2436" s="11"/>
      <c r="H2436" s="11"/>
      <c r="I2436" s="202"/>
      <c r="J2436" s="11"/>
      <c r="K2436" s="11"/>
      <c r="L2436" s="11"/>
      <c r="M2436" s="11"/>
      <c r="N2436" s="11"/>
      <c r="O2436" s="11"/>
      <c r="P2436" s="11"/>
      <c r="Q2436" s="11"/>
      <c r="R2436" s="11"/>
      <c r="S2436" s="11"/>
      <c r="T2436" s="11"/>
      <c r="U2436" s="11"/>
      <c r="V2436" s="11"/>
      <c r="W2436" s="11"/>
      <c r="X2436" s="11"/>
      <c r="Y2436" s="11"/>
      <c r="Z2436" s="11"/>
      <c r="AA2436" s="11"/>
      <c r="AB2436" s="11"/>
      <c r="AC2436" s="11"/>
      <c r="AD2436" s="11"/>
      <c r="AE2436" s="11"/>
      <c r="AF2436" s="11"/>
      <c r="AG2436" s="11"/>
      <c r="AH2436" s="11"/>
    </row>
    <row r="2437" spans="1:34" x14ac:dyDescent="0.25">
      <c r="A2437" s="11"/>
      <c r="B2437" s="11"/>
      <c r="C2437" s="11"/>
      <c r="D2437" s="11"/>
      <c r="E2437" s="11"/>
      <c r="H2437" s="11"/>
      <c r="I2437" s="202"/>
      <c r="J2437" s="11"/>
      <c r="K2437" s="11"/>
      <c r="L2437" s="11"/>
      <c r="M2437" s="11"/>
      <c r="N2437" s="11"/>
      <c r="O2437" s="11"/>
      <c r="P2437" s="11"/>
      <c r="Q2437" s="11"/>
      <c r="R2437" s="11"/>
      <c r="S2437" s="11"/>
      <c r="T2437" s="11"/>
      <c r="U2437" s="11"/>
      <c r="V2437" s="11"/>
      <c r="W2437" s="11"/>
      <c r="X2437" s="11"/>
      <c r="Y2437" s="11"/>
      <c r="Z2437" s="11"/>
      <c r="AA2437" s="11"/>
      <c r="AB2437" s="11"/>
      <c r="AC2437" s="11"/>
      <c r="AD2437" s="11"/>
      <c r="AE2437" s="11"/>
      <c r="AF2437" s="11"/>
      <c r="AG2437" s="11"/>
      <c r="AH2437" s="11"/>
    </row>
    <row r="2438" spans="1:34" x14ac:dyDescent="0.25">
      <c r="A2438" s="11"/>
      <c r="B2438" s="11"/>
      <c r="C2438" s="11"/>
      <c r="D2438" s="11"/>
      <c r="E2438" s="11"/>
      <c r="H2438" s="11"/>
      <c r="I2438" s="202"/>
      <c r="J2438" s="11"/>
      <c r="K2438" s="11"/>
      <c r="L2438" s="11"/>
      <c r="M2438" s="11"/>
      <c r="N2438" s="11"/>
      <c r="O2438" s="11"/>
      <c r="P2438" s="11"/>
      <c r="Q2438" s="11"/>
      <c r="R2438" s="11"/>
      <c r="S2438" s="11"/>
      <c r="T2438" s="11"/>
      <c r="U2438" s="11"/>
      <c r="V2438" s="11"/>
      <c r="W2438" s="11"/>
      <c r="X2438" s="11"/>
      <c r="Y2438" s="11"/>
      <c r="Z2438" s="11"/>
      <c r="AA2438" s="11"/>
      <c r="AB2438" s="11"/>
      <c r="AC2438" s="11"/>
      <c r="AD2438" s="11"/>
      <c r="AE2438" s="11"/>
      <c r="AF2438" s="11"/>
      <c r="AG2438" s="11"/>
      <c r="AH2438" s="11"/>
    </row>
    <row r="2439" spans="1:34" x14ac:dyDescent="0.25">
      <c r="A2439" s="11"/>
      <c r="B2439" s="11"/>
      <c r="C2439" s="11"/>
      <c r="D2439" s="11"/>
      <c r="E2439" s="11"/>
      <c r="H2439" s="11"/>
      <c r="I2439" s="202"/>
      <c r="J2439" s="11"/>
      <c r="K2439" s="11"/>
      <c r="L2439" s="11"/>
      <c r="M2439" s="11"/>
      <c r="N2439" s="11"/>
      <c r="O2439" s="11"/>
      <c r="P2439" s="11"/>
      <c r="Q2439" s="11"/>
      <c r="R2439" s="11"/>
      <c r="S2439" s="11"/>
      <c r="T2439" s="11"/>
      <c r="U2439" s="11"/>
      <c r="V2439" s="11"/>
      <c r="W2439" s="11"/>
      <c r="X2439" s="11"/>
      <c r="Y2439" s="11"/>
      <c r="Z2439" s="11"/>
      <c r="AA2439" s="11"/>
      <c r="AB2439" s="11"/>
      <c r="AC2439" s="11"/>
      <c r="AD2439" s="11"/>
      <c r="AE2439" s="11"/>
      <c r="AF2439" s="11"/>
      <c r="AG2439" s="11"/>
      <c r="AH2439" s="11"/>
    </row>
    <row r="2440" spans="1:34" x14ac:dyDescent="0.25">
      <c r="A2440" s="11"/>
      <c r="B2440" s="11"/>
      <c r="C2440" s="11"/>
      <c r="D2440" s="11"/>
      <c r="E2440" s="11"/>
      <c r="H2440" s="11"/>
      <c r="I2440" s="202"/>
      <c r="J2440" s="11"/>
      <c r="K2440" s="11"/>
      <c r="L2440" s="11"/>
      <c r="M2440" s="11"/>
      <c r="N2440" s="11"/>
      <c r="O2440" s="11"/>
      <c r="P2440" s="11"/>
      <c r="Q2440" s="11"/>
      <c r="R2440" s="11"/>
      <c r="S2440" s="11"/>
      <c r="T2440" s="11"/>
      <c r="U2440" s="11"/>
      <c r="V2440" s="11"/>
      <c r="W2440" s="11"/>
      <c r="X2440" s="11"/>
      <c r="Y2440" s="11"/>
      <c r="Z2440" s="11"/>
      <c r="AA2440" s="11"/>
      <c r="AB2440" s="11"/>
      <c r="AC2440" s="11"/>
      <c r="AD2440" s="11"/>
      <c r="AE2440" s="11"/>
      <c r="AF2440" s="11"/>
      <c r="AG2440" s="11"/>
      <c r="AH2440" s="11"/>
    </row>
    <row r="2441" spans="1:34" x14ac:dyDescent="0.25">
      <c r="A2441" s="11"/>
      <c r="B2441" s="11"/>
      <c r="C2441" s="11"/>
      <c r="D2441" s="11"/>
      <c r="E2441" s="11"/>
      <c r="H2441" s="11"/>
      <c r="I2441" s="202"/>
      <c r="J2441" s="11"/>
      <c r="K2441" s="11"/>
      <c r="L2441" s="11"/>
      <c r="M2441" s="11"/>
      <c r="N2441" s="11"/>
      <c r="O2441" s="11"/>
      <c r="P2441" s="11"/>
      <c r="Q2441" s="11"/>
      <c r="R2441" s="11"/>
      <c r="S2441" s="11"/>
      <c r="T2441" s="11"/>
      <c r="U2441" s="11"/>
      <c r="V2441" s="11"/>
      <c r="W2441" s="11"/>
      <c r="X2441" s="11"/>
      <c r="Y2441" s="11"/>
      <c r="Z2441" s="11"/>
      <c r="AA2441" s="11"/>
      <c r="AB2441" s="11"/>
      <c r="AC2441" s="11"/>
      <c r="AD2441" s="11"/>
      <c r="AE2441" s="11"/>
      <c r="AF2441" s="11"/>
      <c r="AG2441" s="11"/>
      <c r="AH2441" s="11"/>
    </row>
    <row r="2442" spans="1:34" x14ac:dyDescent="0.25">
      <c r="A2442" s="11"/>
      <c r="B2442" s="11"/>
      <c r="C2442" s="11"/>
      <c r="D2442" s="11"/>
      <c r="E2442" s="11"/>
      <c r="H2442" s="11"/>
      <c r="I2442" s="202"/>
      <c r="J2442" s="11"/>
      <c r="K2442" s="11"/>
      <c r="L2442" s="11"/>
      <c r="M2442" s="11"/>
      <c r="N2442" s="11"/>
      <c r="O2442" s="11"/>
      <c r="P2442" s="11"/>
      <c r="Q2442" s="11"/>
      <c r="R2442" s="11"/>
      <c r="S2442" s="11"/>
      <c r="T2442" s="11"/>
      <c r="U2442" s="11"/>
      <c r="V2442" s="11"/>
      <c r="W2442" s="11"/>
      <c r="X2442" s="11"/>
      <c r="Y2442" s="11"/>
      <c r="Z2442" s="11"/>
      <c r="AA2442" s="11"/>
      <c r="AB2442" s="11"/>
      <c r="AC2442" s="11"/>
      <c r="AD2442" s="11"/>
      <c r="AE2442" s="11"/>
      <c r="AF2442" s="11"/>
      <c r="AG2442" s="11"/>
      <c r="AH2442" s="11"/>
    </row>
    <row r="2443" spans="1:34" x14ac:dyDescent="0.25">
      <c r="A2443" s="11"/>
      <c r="B2443" s="11"/>
      <c r="C2443" s="11"/>
      <c r="D2443" s="11"/>
      <c r="E2443" s="11"/>
      <c r="H2443" s="11"/>
      <c r="I2443" s="202"/>
      <c r="J2443" s="11"/>
      <c r="K2443" s="11"/>
      <c r="L2443" s="11"/>
      <c r="M2443" s="11"/>
      <c r="N2443" s="11"/>
      <c r="O2443" s="11"/>
      <c r="P2443" s="11"/>
      <c r="Q2443" s="11"/>
      <c r="R2443" s="11"/>
      <c r="S2443" s="11"/>
      <c r="T2443" s="11"/>
      <c r="U2443" s="11"/>
      <c r="V2443" s="11"/>
      <c r="W2443" s="11"/>
      <c r="X2443" s="11"/>
      <c r="Y2443" s="11"/>
      <c r="Z2443" s="11"/>
      <c r="AA2443" s="11"/>
      <c r="AB2443" s="11"/>
      <c r="AC2443" s="11"/>
      <c r="AD2443" s="11"/>
      <c r="AE2443" s="11"/>
      <c r="AF2443" s="11"/>
      <c r="AG2443" s="11"/>
      <c r="AH2443" s="11"/>
    </row>
    <row r="2444" spans="1:34" x14ac:dyDescent="0.25">
      <c r="A2444" s="11"/>
      <c r="B2444" s="11"/>
      <c r="C2444" s="11"/>
      <c r="D2444" s="11"/>
      <c r="E2444" s="11"/>
      <c r="H2444" s="11"/>
      <c r="I2444" s="202"/>
      <c r="J2444" s="11"/>
      <c r="K2444" s="11"/>
      <c r="L2444" s="11"/>
      <c r="M2444" s="11"/>
      <c r="N2444" s="11"/>
      <c r="O2444" s="11"/>
      <c r="P2444" s="11"/>
      <c r="Q2444" s="11"/>
      <c r="R2444" s="11"/>
      <c r="S2444" s="11"/>
      <c r="T2444" s="11"/>
      <c r="U2444" s="11"/>
      <c r="V2444" s="11"/>
      <c r="W2444" s="11"/>
      <c r="X2444" s="11"/>
      <c r="Y2444" s="11"/>
      <c r="Z2444" s="11"/>
      <c r="AA2444" s="11"/>
      <c r="AB2444" s="11"/>
      <c r="AC2444" s="11"/>
      <c r="AD2444" s="11"/>
      <c r="AE2444" s="11"/>
      <c r="AF2444" s="11"/>
      <c r="AG2444" s="11"/>
      <c r="AH2444" s="11"/>
    </row>
    <row r="2445" spans="1:34" x14ac:dyDescent="0.25">
      <c r="A2445" s="11"/>
      <c r="B2445" s="11"/>
      <c r="C2445" s="11"/>
      <c r="D2445" s="11"/>
      <c r="E2445" s="11"/>
      <c r="H2445" s="11"/>
      <c r="I2445" s="202"/>
      <c r="J2445" s="11"/>
      <c r="K2445" s="11"/>
      <c r="L2445" s="11"/>
      <c r="M2445" s="11"/>
      <c r="N2445" s="11"/>
      <c r="O2445" s="11"/>
      <c r="P2445" s="11"/>
      <c r="Q2445" s="11"/>
      <c r="R2445" s="11"/>
      <c r="S2445" s="11"/>
      <c r="T2445" s="11"/>
      <c r="U2445" s="11"/>
      <c r="V2445" s="11"/>
      <c r="W2445" s="11"/>
      <c r="X2445" s="11"/>
      <c r="Y2445" s="11"/>
      <c r="Z2445" s="11"/>
      <c r="AA2445" s="11"/>
      <c r="AB2445" s="11"/>
      <c r="AC2445" s="11"/>
      <c r="AD2445" s="11"/>
      <c r="AE2445" s="11"/>
      <c r="AF2445" s="11"/>
      <c r="AG2445" s="11"/>
      <c r="AH2445" s="11"/>
    </row>
    <row r="2446" spans="1:34" x14ac:dyDescent="0.25">
      <c r="A2446" s="11"/>
      <c r="B2446" s="11"/>
      <c r="C2446" s="11"/>
      <c r="D2446" s="11"/>
      <c r="E2446" s="11"/>
      <c r="H2446" s="11"/>
      <c r="I2446" s="202"/>
      <c r="J2446" s="11"/>
      <c r="K2446" s="11"/>
      <c r="L2446" s="11"/>
      <c r="M2446" s="11"/>
      <c r="N2446" s="11"/>
      <c r="O2446" s="11"/>
      <c r="P2446" s="11"/>
      <c r="Q2446" s="11"/>
      <c r="R2446" s="11"/>
      <c r="S2446" s="11"/>
      <c r="T2446" s="11"/>
      <c r="U2446" s="11"/>
      <c r="V2446" s="11"/>
      <c r="W2446" s="11"/>
      <c r="X2446" s="11"/>
      <c r="Y2446" s="11"/>
      <c r="Z2446" s="11"/>
      <c r="AA2446" s="11"/>
      <c r="AB2446" s="11"/>
      <c r="AC2446" s="11"/>
      <c r="AD2446" s="11"/>
      <c r="AE2446" s="11"/>
      <c r="AF2446" s="11"/>
      <c r="AG2446" s="11"/>
      <c r="AH2446" s="11"/>
    </row>
    <row r="2447" spans="1:34" x14ac:dyDescent="0.25">
      <c r="A2447" s="11"/>
      <c r="B2447" s="11"/>
      <c r="C2447" s="11"/>
      <c r="D2447" s="11"/>
      <c r="E2447" s="11"/>
      <c r="H2447" s="11"/>
      <c r="I2447" s="202"/>
      <c r="J2447" s="11"/>
      <c r="K2447" s="11"/>
      <c r="L2447" s="11"/>
      <c r="M2447" s="11"/>
      <c r="N2447" s="11"/>
      <c r="O2447" s="11"/>
      <c r="P2447" s="11"/>
      <c r="Q2447" s="11"/>
      <c r="R2447" s="11"/>
      <c r="S2447" s="11"/>
      <c r="T2447" s="11"/>
      <c r="U2447" s="11"/>
      <c r="V2447" s="11"/>
      <c r="W2447" s="11"/>
      <c r="X2447" s="11"/>
      <c r="Y2447" s="11"/>
      <c r="Z2447" s="11"/>
      <c r="AA2447" s="11"/>
      <c r="AB2447" s="11"/>
      <c r="AC2447" s="11"/>
      <c r="AD2447" s="11"/>
      <c r="AE2447" s="11"/>
      <c r="AF2447" s="11"/>
      <c r="AG2447" s="11"/>
      <c r="AH2447" s="11"/>
    </row>
    <row r="2448" spans="1:34" x14ac:dyDescent="0.25">
      <c r="A2448" s="11"/>
      <c r="B2448" s="11"/>
      <c r="C2448" s="11"/>
      <c r="D2448" s="11"/>
      <c r="E2448" s="11"/>
      <c r="H2448" s="11"/>
      <c r="I2448" s="202"/>
      <c r="J2448" s="11"/>
      <c r="K2448" s="11"/>
      <c r="L2448" s="11"/>
      <c r="M2448" s="11"/>
      <c r="N2448" s="11"/>
      <c r="O2448" s="11"/>
      <c r="P2448" s="11"/>
      <c r="Q2448" s="11"/>
      <c r="R2448" s="11"/>
      <c r="S2448" s="11"/>
      <c r="T2448" s="11"/>
      <c r="U2448" s="11"/>
      <c r="V2448" s="11"/>
      <c r="W2448" s="11"/>
      <c r="X2448" s="11"/>
      <c r="Y2448" s="11"/>
      <c r="Z2448" s="11"/>
      <c r="AA2448" s="11"/>
      <c r="AB2448" s="11"/>
      <c r="AC2448" s="11"/>
      <c r="AD2448" s="11"/>
      <c r="AE2448" s="11"/>
      <c r="AF2448" s="11"/>
      <c r="AG2448" s="11"/>
      <c r="AH2448" s="11"/>
    </row>
    <row r="2449" spans="1:34" x14ac:dyDescent="0.25">
      <c r="A2449" s="11"/>
      <c r="B2449" s="11"/>
      <c r="C2449" s="11"/>
      <c r="D2449" s="11"/>
      <c r="E2449" s="11"/>
      <c r="H2449" s="11"/>
      <c r="I2449" s="202"/>
      <c r="J2449" s="11"/>
      <c r="K2449" s="11"/>
      <c r="L2449" s="11"/>
      <c r="M2449" s="11"/>
      <c r="N2449" s="11"/>
      <c r="O2449" s="11"/>
      <c r="P2449" s="11"/>
      <c r="Q2449" s="11"/>
      <c r="R2449" s="11"/>
      <c r="S2449" s="11"/>
      <c r="T2449" s="11"/>
      <c r="U2449" s="11"/>
      <c r="V2449" s="11"/>
      <c r="W2449" s="11"/>
      <c r="X2449" s="11"/>
      <c r="Y2449" s="11"/>
      <c r="Z2449" s="11"/>
      <c r="AA2449" s="11"/>
      <c r="AB2449" s="11"/>
      <c r="AC2449" s="11"/>
      <c r="AD2449" s="11"/>
      <c r="AE2449" s="11"/>
      <c r="AF2449" s="11"/>
      <c r="AG2449" s="11"/>
      <c r="AH2449" s="11"/>
    </row>
    <row r="2450" spans="1:34" x14ac:dyDescent="0.25">
      <c r="A2450" s="11"/>
      <c r="B2450" s="11"/>
      <c r="C2450" s="11"/>
      <c r="D2450" s="11"/>
      <c r="E2450" s="11"/>
      <c r="H2450" s="11"/>
      <c r="I2450" s="202"/>
      <c r="J2450" s="11"/>
      <c r="K2450" s="11"/>
      <c r="L2450" s="11"/>
      <c r="M2450" s="11"/>
      <c r="N2450" s="11"/>
      <c r="O2450" s="11"/>
      <c r="P2450" s="11"/>
      <c r="Q2450" s="11"/>
      <c r="R2450" s="11"/>
      <c r="S2450" s="11"/>
      <c r="T2450" s="11"/>
      <c r="U2450" s="11"/>
      <c r="V2450" s="11"/>
      <c r="W2450" s="11"/>
      <c r="X2450" s="11"/>
      <c r="Y2450" s="11"/>
      <c r="Z2450" s="11"/>
      <c r="AA2450" s="11"/>
      <c r="AB2450" s="11"/>
      <c r="AC2450" s="11"/>
      <c r="AD2450" s="11"/>
      <c r="AE2450" s="11"/>
      <c r="AF2450" s="11"/>
      <c r="AG2450" s="11"/>
      <c r="AH2450" s="11"/>
    </row>
    <row r="2451" spans="1:34" x14ac:dyDescent="0.25">
      <c r="A2451" s="11"/>
      <c r="B2451" s="11"/>
      <c r="C2451" s="11"/>
      <c r="D2451" s="11"/>
      <c r="E2451" s="11"/>
      <c r="H2451" s="11"/>
      <c r="I2451" s="202"/>
      <c r="J2451" s="11"/>
      <c r="K2451" s="11"/>
      <c r="L2451" s="11"/>
      <c r="M2451" s="11"/>
      <c r="N2451" s="11"/>
      <c r="O2451" s="11"/>
      <c r="P2451" s="11"/>
      <c r="Q2451" s="11"/>
      <c r="R2451" s="11"/>
      <c r="S2451" s="11"/>
      <c r="T2451" s="11"/>
      <c r="U2451" s="11"/>
      <c r="V2451" s="11"/>
      <c r="W2451" s="11"/>
      <c r="X2451" s="11"/>
      <c r="Y2451" s="11"/>
      <c r="Z2451" s="11"/>
      <c r="AA2451" s="11"/>
      <c r="AB2451" s="11"/>
      <c r="AC2451" s="11"/>
      <c r="AD2451" s="11"/>
      <c r="AE2451" s="11"/>
      <c r="AF2451" s="11"/>
      <c r="AG2451" s="11"/>
      <c r="AH2451" s="11"/>
    </row>
    <row r="2452" spans="1:34" x14ac:dyDescent="0.25">
      <c r="A2452" s="11"/>
      <c r="B2452" s="11"/>
      <c r="C2452" s="11"/>
      <c r="D2452" s="11"/>
      <c r="E2452" s="11"/>
      <c r="H2452" s="11"/>
      <c r="I2452" s="202"/>
      <c r="J2452" s="11"/>
      <c r="K2452" s="11"/>
      <c r="L2452" s="11"/>
      <c r="M2452" s="11"/>
      <c r="N2452" s="11"/>
      <c r="O2452" s="11"/>
      <c r="P2452" s="11"/>
      <c r="Q2452" s="11"/>
      <c r="R2452" s="11"/>
      <c r="S2452" s="11"/>
      <c r="T2452" s="11"/>
      <c r="U2452" s="11"/>
      <c r="V2452" s="11"/>
      <c r="W2452" s="11"/>
      <c r="X2452" s="11"/>
      <c r="Y2452" s="11"/>
      <c r="Z2452" s="11"/>
      <c r="AA2452" s="11"/>
      <c r="AB2452" s="11"/>
      <c r="AC2452" s="11"/>
      <c r="AD2452" s="11"/>
      <c r="AE2452" s="11"/>
      <c r="AF2452" s="11"/>
      <c r="AG2452" s="11"/>
      <c r="AH2452" s="11"/>
    </row>
    <row r="2453" spans="1:34" x14ac:dyDescent="0.25">
      <c r="A2453" s="11"/>
      <c r="B2453" s="11"/>
      <c r="C2453" s="11"/>
      <c r="D2453" s="11"/>
      <c r="E2453" s="11"/>
      <c r="H2453" s="11"/>
      <c r="I2453" s="202"/>
      <c r="J2453" s="11"/>
      <c r="K2453" s="11"/>
      <c r="L2453" s="11"/>
      <c r="M2453" s="11"/>
      <c r="N2453" s="11"/>
      <c r="O2453" s="11"/>
      <c r="P2453" s="11"/>
      <c r="Q2453" s="11"/>
      <c r="R2453" s="11"/>
      <c r="S2453" s="11"/>
      <c r="T2453" s="11"/>
      <c r="U2453" s="11"/>
      <c r="V2453" s="11"/>
      <c r="W2453" s="11"/>
      <c r="X2453" s="11"/>
      <c r="Y2453" s="11"/>
      <c r="Z2453" s="11"/>
      <c r="AA2453" s="11"/>
      <c r="AB2453" s="11"/>
      <c r="AC2453" s="11"/>
      <c r="AD2453" s="11"/>
      <c r="AE2453" s="11"/>
      <c r="AF2453" s="11"/>
      <c r="AG2453" s="11"/>
      <c r="AH2453" s="11"/>
    </row>
    <row r="2454" spans="1:34" x14ac:dyDescent="0.25">
      <c r="A2454" s="11"/>
      <c r="B2454" s="11"/>
      <c r="C2454" s="11"/>
      <c r="D2454" s="11"/>
      <c r="E2454" s="11"/>
      <c r="H2454" s="11"/>
      <c r="I2454" s="202"/>
      <c r="J2454" s="11"/>
      <c r="K2454" s="11"/>
      <c r="L2454" s="11"/>
      <c r="M2454" s="11"/>
      <c r="N2454" s="11"/>
      <c r="O2454" s="11"/>
      <c r="P2454" s="11"/>
      <c r="Q2454" s="11"/>
      <c r="R2454" s="11"/>
      <c r="S2454" s="11"/>
      <c r="T2454" s="11"/>
      <c r="U2454" s="11"/>
      <c r="V2454" s="11"/>
      <c r="W2454" s="11"/>
      <c r="X2454" s="11"/>
      <c r="Y2454" s="11"/>
      <c r="Z2454" s="11"/>
      <c r="AA2454" s="11"/>
      <c r="AB2454" s="11"/>
      <c r="AC2454" s="11"/>
      <c r="AD2454" s="11"/>
      <c r="AE2454" s="11"/>
      <c r="AF2454" s="11"/>
      <c r="AG2454" s="11"/>
      <c r="AH2454" s="11"/>
    </row>
    <row r="2455" spans="1:34" x14ac:dyDescent="0.25">
      <c r="A2455" s="11"/>
      <c r="B2455" s="11"/>
      <c r="C2455" s="11"/>
      <c r="D2455" s="11"/>
      <c r="E2455" s="11"/>
      <c r="H2455" s="11"/>
      <c r="I2455" s="202"/>
      <c r="J2455" s="11"/>
      <c r="K2455" s="11"/>
      <c r="L2455" s="11"/>
      <c r="M2455" s="11"/>
      <c r="N2455" s="11"/>
      <c r="O2455" s="11"/>
      <c r="P2455" s="11"/>
      <c r="Q2455" s="11"/>
      <c r="R2455" s="11"/>
      <c r="S2455" s="11"/>
      <c r="T2455" s="11"/>
      <c r="U2455" s="11"/>
      <c r="V2455" s="11"/>
      <c r="W2455" s="11"/>
      <c r="X2455" s="11"/>
      <c r="Y2455" s="11"/>
      <c r="Z2455" s="11"/>
      <c r="AA2455" s="11"/>
      <c r="AB2455" s="11"/>
      <c r="AC2455" s="11"/>
      <c r="AD2455" s="11"/>
      <c r="AE2455" s="11"/>
      <c r="AF2455" s="11"/>
      <c r="AG2455" s="11"/>
      <c r="AH2455" s="11"/>
    </row>
    <row r="2456" spans="1:34" x14ac:dyDescent="0.25">
      <c r="A2456" s="11"/>
      <c r="B2456" s="11"/>
      <c r="C2456" s="11"/>
      <c r="D2456" s="11"/>
      <c r="E2456" s="11"/>
      <c r="H2456" s="11"/>
      <c r="I2456" s="202"/>
      <c r="J2456" s="11"/>
      <c r="K2456" s="11"/>
      <c r="L2456" s="11"/>
      <c r="M2456" s="11"/>
      <c r="N2456" s="11"/>
      <c r="O2456" s="11"/>
      <c r="P2456" s="11"/>
      <c r="Q2456" s="11"/>
      <c r="R2456" s="11"/>
      <c r="S2456" s="11"/>
      <c r="T2456" s="11"/>
      <c r="U2456" s="11"/>
      <c r="V2456" s="11"/>
      <c r="W2456" s="11"/>
      <c r="X2456" s="11"/>
      <c r="Y2456" s="11"/>
      <c r="Z2456" s="11"/>
      <c r="AA2456" s="11"/>
      <c r="AB2456" s="11"/>
      <c r="AC2456" s="11"/>
      <c r="AD2456" s="11"/>
      <c r="AE2456" s="11"/>
      <c r="AF2456" s="11"/>
      <c r="AG2456" s="11"/>
      <c r="AH2456" s="11"/>
    </row>
    <row r="2457" spans="1:34" x14ac:dyDescent="0.25">
      <c r="A2457" s="11"/>
      <c r="B2457" s="11"/>
      <c r="C2457" s="11"/>
      <c r="D2457" s="11"/>
      <c r="E2457" s="11"/>
      <c r="H2457" s="11"/>
      <c r="I2457" s="202"/>
      <c r="J2457" s="11"/>
      <c r="K2457" s="11"/>
      <c r="L2457" s="11"/>
      <c r="M2457" s="11"/>
      <c r="N2457" s="11"/>
      <c r="O2457" s="11"/>
      <c r="P2457" s="11"/>
      <c r="Q2457" s="11"/>
      <c r="R2457" s="11"/>
      <c r="S2457" s="11"/>
      <c r="T2457" s="11"/>
      <c r="U2457" s="11"/>
      <c r="V2457" s="11"/>
      <c r="W2457" s="11"/>
      <c r="X2457" s="11"/>
      <c r="Y2457" s="11"/>
      <c r="Z2457" s="11"/>
      <c r="AA2457" s="11"/>
      <c r="AB2457" s="11"/>
      <c r="AC2457" s="11"/>
      <c r="AD2457" s="11"/>
      <c r="AE2457" s="11"/>
      <c r="AF2457" s="11"/>
      <c r="AG2457" s="11"/>
      <c r="AH2457" s="11"/>
    </row>
    <row r="2458" spans="1:34" x14ac:dyDescent="0.25">
      <c r="A2458" s="11"/>
      <c r="B2458" s="11"/>
      <c r="C2458" s="11"/>
      <c r="D2458" s="11"/>
      <c r="E2458" s="11"/>
      <c r="H2458" s="11"/>
      <c r="I2458" s="202"/>
      <c r="J2458" s="11"/>
      <c r="K2458" s="11"/>
      <c r="L2458" s="11"/>
      <c r="M2458" s="11"/>
      <c r="N2458" s="11"/>
      <c r="O2458" s="11"/>
      <c r="P2458" s="11"/>
      <c r="Q2458" s="11"/>
      <c r="R2458" s="11"/>
      <c r="S2458" s="11"/>
      <c r="T2458" s="11"/>
      <c r="U2458" s="11"/>
      <c r="V2458" s="11"/>
      <c r="W2458" s="11"/>
      <c r="X2458" s="11"/>
      <c r="Y2458" s="11"/>
      <c r="Z2458" s="11"/>
      <c r="AA2458" s="11"/>
      <c r="AB2458" s="11"/>
      <c r="AC2458" s="11"/>
      <c r="AD2458" s="11"/>
      <c r="AE2458" s="11"/>
      <c r="AF2458" s="11"/>
      <c r="AG2458" s="11"/>
      <c r="AH2458" s="11"/>
    </row>
    <row r="2459" spans="1:34" x14ac:dyDescent="0.25">
      <c r="A2459" s="11"/>
      <c r="B2459" s="11"/>
      <c r="C2459" s="11"/>
      <c r="D2459" s="11"/>
      <c r="E2459" s="11"/>
      <c r="H2459" s="11"/>
      <c r="I2459" s="202"/>
      <c r="J2459" s="11"/>
      <c r="K2459" s="11"/>
      <c r="L2459" s="11"/>
      <c r="M2459" s="11"/>
      <c r="N2459" s="11"/>
      <c r="O2459" s="11"/>
      <c r="P2459" s="11"/>
      <c r="Q2459" s="11"/>
      <c r="R2459" s="11"/>
      <c r="S2459" s="11"/>
      <c r="T2459" s="11"/>
      <c r="U2459" s="11"/>
      <c r="V2459" s="11"/>
      <c r="W2459" s="11"/>
      <c r="X2459" s="11"/>
      <c r="Y2459" s="11"/>
      <c r="Z2459" s="11"/>
      <c r="AA2459" s="11"/>
      <c r="AB2459" s="11"/>
      <c r="AC2459" s="11"/>
      <c r="AD2459" s="11"/>
      <c r="AE2459" s="11"/>
      <c r="AF2459" s="11"/>
      <c r="AG2459" s="11"/>
      <c r="AH2459" s="11"/>
    </row>
    <row r="2460" spans="1:34" x14ac:dyDescent="0.25">
      <c r="A2460" s="11"/>
      <c r="B2460" s="11"/>
      <c r="C2460" s="11"/>
      <c r="D2460" s="11"/>
      <c r="E2460" s="11"/>
      <c r="H2460" s="11"/>
      <c r="I2460" s="202"/>
      <c r="J2460" s="11"/>
      <c r="K2460" s="11"/>
      <c r="L2460" s="11"/>
      <c r="M2460" s="11"/>
      <c r="N2460" s="11"/>
      <c r="O2460" s="11"/>
      <c r="P2460" s="11"/>
      <c r="Q2460" s="11"/>
      <c r="R2460" s="11"/>
      <c r="S2460" s="11"/>
      <c r="T2460" s="11"/>
      <c r="U2460" s="11"/>
      <c r="V2460" s="11"/>
      <c r="W2460" s="11"/>
      <c r="X2460" s="11"/>
      <c r="Y2460" s="11"/>
      <c r="Z2460" s="11"/>
      <c r="AA2460" s="11"/>
      <c r="AB2460" s="11"/>
      <c r="AC2460" s="11"/>
      <c r="AD2460" s="11"/>
      <c r="AE2460" s="11"/>
      <c r="AF2460" s="11"/>
      <c r="AG2460" s="11"/>
      <c r="AH2460" s="11"/>
    </row>
    <row r="2461" spans="1:34" x14ac:dyDescent="0.25">
      <c r="A2461" s="11"/>
      <c r="B2461" s="11"/>
      <c r="C2461" s="11"/>
      <c r="D2461" s="11"/>
      <c r="E2461" s="11"/>
      <c r="H2461" s="11"/>
      <c r="I2461" s="202"/>
      <c r="J2461" s="11"/>
      <c r="K2461" s="11"/>
      <c r="L2461" s="11"/>
      <c r="M2461" s="11"/>
      <c r="N2461" s="11"/>
      <c r="O2461" s="11"/>
      <c r="P2461" s="11"/>
      <c r="Q2461" s="11"/>
      <c r="R2461" s="11"/>
      <c r="S2461" s="11"/>
      <c r="T2461" s="11"/>
      <c r="U2461" s="11"/>
      <c r="V2461" s="11"/>
      <c r="W2461" s="11"/>
      <c r="X2461" s="11"/>
      <c r="Y2461" s="11"/>
      <c r="Z2461" s="11"/>
      <c r="AA2461" s="11"/>
      <c r="AB2461" s="11"/>
      <c r="AC2461" s="11"/>
      <c r="AD2461" s="11"/>
      <c r="AE2461" s="11"/>
      <c r="AF2461" s="11"/>
      <c r="AG2461" s="11"/>
      <c r="AH2461" s="11"/>
    </row>
    <row r="2462" spans="1:34" x14ac:dyDescent="0.25">
      <c r="A2462" s="11"/>
      <c r="B2462" s="11"/>
      <c r="C2462" s="11"/>
      <c r="D2462" s="11"/>
      <c r="E2462" s="11"/>
      <c r="H2462" s="11"/>
      <c r="I2462" s="202"/>
      <c r="J2462" s="11"/>
      <c r="K2462" s="11"/>
      <c r="L2462" s="11"/>
      <c r="M2462" s="11"/>
      <c r="N2462" s="11"/>
      <c r="O2462" s="11"/>
      <c r="P2462" s="11"/>
      <c r="Q2462" s="11"/>
      <c r="R2462" s="11"/>
      <c r="S2462" s="11"/>
      <c r="T2462" s="11"/>
      <c r="U2462" s="11"/>
      <c r="V2462" s="11"/>
      <c r="W2462" s="11"/>
      <c r="X2462" s="11"/>
      <c r="Y2462" s="11"/>
      <c r="Z2462" s="11"/>
      <c r="AA2462" s="11"/>
      <c r="AB2462" s="11"/>
      <c r="AC2462" s="11"/>
      <c r="AD2462" s="11"/>
      <c r="AE2462" s="11"/>
      <c r="AF2462" s="11"/>
      <c r="AG2462" s="11"/>
      <c r="AH2462" s="11"/>
    </row>
    <row r="2463" spans="1:34" x14ac:dyDescent="0.25">
      <c r="A2463" s="11"/>
      <c r="B2463" s="11"/>
      <c r="C2463" s="11"/>
      <c r="D2463" s="11"/>
      <c r="E2463" s="11"/>
      <c r="H2463" s="11"/>
      <c r="I2463" s="202"/>
      <c r="J2463" s="11"/>
      <c r="K2463" s="11"/>
      <c r="L2463" s="11"/>
      <c r="M2463" s="11"/>
      <c r="N2463" s="11"/>
      <c r="O2463" s="11"/>
      <c r="P2463" s="11"/>
      <c r="Q2463" s="11"/>
      <c r="R2463" s="11"/>
      <c r="S2463" s="11"/>
      <c r="T2463" s="11"/>
      <c r="U2463" s="11"/>
      <c r="V2463" s="11"/>
      <c r="W2463" s="11"/>
      <c r="X2463" s="11"/>
      <c r="Y2463" s="11"/>
      <c r="Z2463" s="11"/>
      <c r="AA2463" s="11"/>
      <c r="AB2463" s="11"/>
      <c r="AC2463" s="11"/>
      <c r="AD2463" s="11"/>
      <c r="AE2463" s="11"/>
      <c r="AF2463" s="11"/>
      <c r="AG2463" s="11"/>
      <c r="AH2463" s="11"/>
    </row>
    <row r="2464" spans="1:34" x14ac:dyDescent="0.25">
      <c r="A2464" s="11"/>
      <c r="B2464" s="11"/>
      <c r="C2464" s="11"/>
      <c r="D2464" s="11"/>
      <c r="E2464" s="11"/>
      <c r="H2464" s="11"/>
      <c r="I2464" s="202"/>
      <c r="J2464" s="11"/>
      <c r="K2464" s="11"/>
      <c r="L2464" s="11"/>
      <c r="M2464" s="11"/>
      <c r="N2464" s="11"/>
      <c r="O2464" s="11"/>
      <c r="P2464" s="11"/>
      <c r="Q2464" s="11"/>
      <c r="R2464" s="11"/>
      <c r="S2464" s="11"/>
      <c r="T2464" s="11"/>
      <c r="U2464" s="11"/>
      <c r="V2464" s="11"/>
      <c r="W2464" s="11"/>
      <c r="X2464" s="11"/>
      <c r="Y2464" s="11"/>
      <c r="Z2464" s="11"/>
      <c r="AA2464" s="11"/>
      <c r="AB2464" s="11"/>
      <c r="AC2464" s="11"/>
      <c r="AD2464" s="11"/>
      <c r="AE2464" s="11"/>
      <c r="AF2464" s="11"/>
      <c r="AG2464" s="11"/>
      <c r="AH2464" s="11"/>
    </row>
    <row r="2465" spans="1:34" x14ac:dyDescent="0.25">
      <c r="A2465" s="11"/>
      <c r="B2465" s="11"/>
      <c r="C2465" s="11"/>
      <c r="D2465" s="11"/>
      <c r="E2465" s="11"/>
      <c r="H2465" s="11"/>
      <c r="I2465" s="202"/>
      <c r="J2465" s="11"/>
      <c r="K2465" s="11"/>
      <c r="L2465" s="11"/>
      <c r="M2465" s="11"/>
      <c r="N2465" s="11"/>
      <c r="O2465" s="11"/>
      <c r="P2465" s="11"/>
      <c r="Q2465" s="11"/>
      <c r="R2465" s="11"/>
      <c r="S2465" s="11"/>
      <c r="T2465" s="11"/>
      <c r="U2465" s="11"/>
      <c r="V2465" s="11"/>
      <c r="W2465" s="11"/>
      <c r="X2465" s="11"/>
      <c r="Y2465" s="11"/>
      <c r="Z2465" s="11"/>
      <c r="AA2465" s="11"/>
      <c r="AB2465" s="11"/>
      <c r="AC2465" s="11"/>
      <c r="AD2465" s="11"/>
      <c r="AE2465" s="11"/>
      <c r="AF2465" s="11"/>
      <c r="AG2465" s="11"/>
      <c r="AH2465" s="11"/>
    </row>
    <row r="2466" spans="1:34" x14ac:dyDescent="0.25">
      <c r="A2466" s="11"/>
      <c r="B2466" s="11"/>
      <c r="C2466" s="11"/>
      <c r="D2466" s="11"/>
      <c r="E2466" s="11"/>
      <c r="H2466" s="11"/>
      <c r="I2466" s="202"/>
      <c r="J2466" s="11"/>
      <c r="K2466" s="11"/>
      <c r="L2466" s="11"/>
      <c r="M2466" s="11"/>
      <c r="N2466" s="11"/>
      <c r="O2466" s="11"/>
      <c r="P2466" s="11"/>
      <c r="Q2466" s="11"/>
      <c r="R2466" s="11"/>
      <c r="S2466" s="11"/>
      <c r="T2466" s="11"/>
      <c r="U2466" s="11"/>
      <c r="V2466" s="11"/>
      <c r="W2466" s="11"/>
      <c r="X2466" s="11"/>
      <c r="Y2466" s="11"/>
      <c r="Z2466" s="11"/>
      <c r="AA2466" s="11"/>
      <c r="AB2466" s="11"/>
      <c r="AC2466" s="11"/>
      <c r="AD2466" s="11"/>
      <c r="AE2466" s="11"/>
      <c r="AF2466" s="11"/>
      <c r="AG2466" s="11"/>
      <c r="AH2466" s="11"/>
    </row>
    <row r="2467" spans="1:34" x14ac:dyDescent="0.25">
      <c r="A2467" s="11"/>
      <c r="B2467" s="11"/>
      <c r="C2467" s="11"/>
      <c r="D2467" s="11"/>
      <c r="E2467" s="11"/>
      <c r="H2467" s="11"/>
      <c r="I2467" s="202"/>
      <c r="J2467" s="11"/>
      <c r="K2467" s="11"/>
      <c r="L2467" s="11"/>
      <c r="M2467" s="11"/>
      <c r="N2467" s="11"/>
      <c r="O2467" s="11"/>
      <c r="P2467" s="11"/>
      <c r="Q2467" s="11"/>
      <c r="R2467" s="11"/>
      <c r="S2467" s="11"/>
      <c r="T2467" s="11"/>
      <c r="U2467" s="11"/>
      <c r="V2467" s="11"/>
      <c r="W2467" s="11"/>
      <c r="X2467" s="11"/>
      <c r="Y2467" s="11"/>
      <c r="Z2467" s="11"/>
      <c r="AA2467" s="11"/>
      <c r="AB2467" s="11"/>
      <c r="AC2467" s="11"/>
      <c r="AD2467" s="11"/>
      <c r="AE2467" s="11"/>
      <c r="AF2467" s="11"/>
      <c r="AG2467" s="11"/>
      <c r="AH2467" s="11"/>
    </row>
    <row r="2468" spans="1:34" x14ac:dyDescent="0.25">
      <c r="A2468" s="11"/>
      <c r="B2468" s="11"/>
      <c r="C2468" s="11"/>
      <c r="D2468" s="11"/>
      <c r="E2468" s="11"/>
      <c r="H2468" s="11"/>
      <c r="I2468" s="202"/>
      <c r="J2468" s="11"/>
      <c r="K2468" s="11"/>
      <c r="L2468" s="11"/>
      <c r="M2468" s="11"/>
      <c r="N2468" s="11"/>
      <c r="O2468" s="11"/>
      <c r="P2468" s="11"/>
      <c r="Q2468" s="11"/>
      <c r="R2468" s="11"/>
      <c r="S2468" s="11"/>
      <c r="T2468" s="11"/>
      <c r="U2468" s="11"/>
      <c r="V2468" s="11"/>
      <c r="W2468" s="11"/>
      <c r="X2468" s="11"/>
      <c r="Y2468" s="11"/>
      <c r="Z2468" s="11"/>
      <c r="AA2468" s="11"/>
      <c r="AB2468" s="11"/>
      <c r="AC2468" s="11"/>
      <c r="AD2468" s="11"/>
      <c r="AE2468" s="11"/>
      <c r="AF2468" s="11"/>
      <c r="AG2468" s="11"/>
      <c r="AH2468" s="11"/>
    </row>
    <row r="2469" spans="1:34" x14ac:dyDescent="0.25">
      <c r="A2469" s="11"/>
      <c r="B2469" s="11"/>
      <c r="C2469" s="11"/>
      <c r="D2469" s="11"/>
      <c r="E2469" s="11"/>
      <c r="H2469" s="11"/>
      <c r="I2469" s="202"/>
      <c r="J2469" s="11"/>
      <c r="K2469" s="11"/>
      <c r="L2469" s="11"/>
      <c r="M2469" s="11"/>
      <c r="N2469" s="11"/>
      <c r="O2469" s="11"/>
      <c r="P2469" s="11"/>
      <c r="Q2469" s="11"/>
      <c r="R2469" s="11"/>
      <c r="S2469" s="11"/>
      <c r="T2469" s="11"/>
      <c r="U2469" s="11"/>
      <c r="V2469" s="11"/>
      <c r="W2469" s="11"/>
      <c r="X2469" s="11"/>
      <c r="Y2469" s="11"/>
      <c r="Z2469" s="11"/>
      <c r="AA2469" s="11"/>
      <c r="AB2469" s="11"/>
      <c r="AC2469" s="11"/>
      <c r="AD2469" s="11"/>
      <c r="AE2469" s="11"/>
      <c r="AF2469" s="11"/>
      <c r="AG2469" s="11"/>
      <c r="AH2469" s="11"/>
    </row>
    <row r="2470" spans="1:34" x14ac:dyDescent="0.25">
      <c r="A2470" s="11"/>
      <c r="B2470" s="11"/>
      <c r="C2470" s="11"/>
      <c r="D2470" s="11"/>
      <c r="E2470" s="11"/>
      <c r="H2470" s="11"/>
      <c r="I2470" s="202"/>
      <c r="J2470" s="11"/>
      <c r="K2470" s="11"/>
      <c r="L2470" s="11"/>
      <c r="M2470" s="11"/>
      <c r="N2470" s="11"/>
      <c r="O2470" s="11"/>
      <c r="P2470" s="11"/>
      <c r="Q2470" s="11"/>
      <c r="R2470" s="11"/>
      <c r="S2470" s="11"/>
      <c r="T2470" s="11"/>
      <c r="U2470" s="11"/>
      <c r="V2470" s="11"/>
      <c r="W2470" s="11"/>
      <c r="X2470" s="11"/>
      <c r="Y2470" s="11"/>
      <c r="Z2470" s="11"/>
      <c r="AA2470" s="11"/>
      <c r="AB2470" s="11"/>
      <c r="AC2470" s="11"/>
      <c r="AD2470" s="11"/>
      <c r="AE2470" s="11"/>
      <c r="AF2470" s="11"/>
      <c r="AG2470" s="11"/>
      <c r="AH2470" s="11"/>
    </row>
    <row r="2471" spans="1:34" x14ac:dyDescent="0.25">
      <c r="A2471" s="11"/>
      <c r="B2471" s="11"/>
      <c r="C2471" s="11"/>
      <c r="D2471" s="11"/>
      <c r="E2471" s="11"/>
      <c r="H2471" s="11"/>
      <c r="I2471" s="202"/>
      <c r="J2471" s="11"/>
      <c r="K2471" s="11"/>
      <c r="L2471" s="11"/>
      <c r="M2471" s="11"/>
      <c r="N2471" s="11"/>
      <c r="O2471" s="11"/>
      <c r="P2471" s="11"/>
      <c r="Q2471" s="11"/>
      <c r="R2471" s="11"/>
      <c r="S2471" s="11"/>
      <c r="T2471" s="11"/>
      <c r="U2471" s="11"/>
      <c r="V2471" s="11"/>
      <c r="W2471" s="11"/>
      <c r="X2471" s="11"/>
      <c r="Y2471" s="11"/>
      <c r="Z2471" s="11"/>
      <c r="AA2471" s="11"/>
      <c r="AB2471" s="11"/>
      <c r="AC2471" s="11"/>
      <c r="AD2471" s="11"/>
      <c r="AE2471" s="11"/>
      <c r="AF2471" s="11"/>
      <c r="AG2471" s="11"/>
      <c r="AH2471" s="11"/>
    </row>
    <row r="2472" spans="1:34" x14ac:dyDescent="0.25">
      <c r="A2472" s="11"/>
      <c r="B2472" s="11"/>
      <c r="C2472" s="11"/>
      <c r="D2472" s="11"/>
      <c r="E2472" s="11"/>
      <c r="H2472" s="11"/>
      <c r="I2472" s="202"/>
      <c r="J2472" s="11"/>
      <c r="K2472" s="11"/>
      <c r="L2472" s="11"/>
      <c r="M2472" s="11"/>
      <c r="N2472" s="11"/>
      <c r="O2472" s="11"/>
      <c r="P2472" s="11"/>
      <c r="Q2472" s="11"/>
      <c r="R2472" s="11"/>
      <c r="S2472" s="11"/>
      <c r="T2472" s="11"/>
      <c r="U2472" s="11"/>
      <c r="V2472" s="11"/>
      <c r="W2472" s="11"/>
      <c r="X2472" s="11"/>
      <c r="Y2472" s="11"/>
      <c r="Z2472" s="11"/>
      <c r="AA2472" s="11"/>
      <c r="AB2472" s="11"/>
      <c r="AC2472" s="11"/>
      <c r="AD2472" s="11"/>
      <c r="AE2472" s="11"/>
      <c r="AF2472" s="11"/>
      <c r="AG2472" s="11"/>
      <c r="AH2472" s="11"/>
    </row>
    <row r="2473" spans="1:34" x14ac:dyDescent="0.25">
      <c r="A2473" s="11"/>
      <c r="B2473" s="11"/>
      <c r="C2473" s="11"/>
      <c r="D2473" s="11"/>
      <c r="E2473" s="11"/>
      <c r="H2473" s="11"/>
      <c r="I2473" s="202"/>
      <c r="J2473" s="11"/>
      <c r="K2473" s="11"/>
      <c r="L2473" s="11"/>
      <c r="M2473" s="11"/>
      <c r="N2473" s="11"/>
      <c r="O2473" s="11"/>
      <c r="P2473" s="11"/>
      <c r="Q2473" s="11"/>
      <c r="R2473" s="11"/>
      <c r="S2473" s="11"/>
      <c r="T2473" s="11"/>
      <c r="U2473" s="11"/>
      <c r="V2473" s="11"/>
      <c r="W2473" s="11"/>
      <c r="X2473" s="11"/>
      <c r="Y2473" s="11"/>
      <c r="Z2473" s="11"/>
      <c r="AA2473" s="11"/>
      <c r="AB2473" s="11"/>
      <c r="AC2473" s="11"/>
      <c r="AD2473" s="11"/>
      <c r="AE2473" s="11"/>
      <c r="AF2473" s="11"/>
      <c r="AG2473" s="11"/>
      <c r="AH2473" s="11"/>
    </row>
    <row r="2474" spans="1:34" x14ac:dyDescent="0.25">
      <c r="A2474" s="11"/>
      <c r="B2474" s="11"/>
      <c r="C2474" s="11"/>
      <c r="D2474" s="11"/>
      <c r="E2474" s="11"/>
      <c r="H2474" s="11"/>
      <c r="I2474" s="202"/>
      <c r="J2474" s="11"/>
      <c r="K2474" s="11"/>
      <c r="L2474" s="11"/>
      <c r="M2474" s="11"/>
      <c r="N2474" s="11"/>
      <c r="O2474" s="11"/>
      <c r="P2474" s="11"/>
      <c r="Q2474" s="11"/>
      <c r="R2474" s="11"/>
      <c r="S2474" s="11"/>
      <c r="T2474" s="11"/>
      <c r="U2474" s="11"/>
      <c r="V2474" s="11"/>
      <c r="W2474" s="11"/>
      <c r="X2474" s="11"/>
      <c r="Y2474" s="11"/>
      <c r="Z2474" s="11"/>
      <c r="AA2474" s="11"/>
      <c r="AB2474" s="11"/>
      <c r="AC2474" s="11"/>
      <c r="AD2474" s="11"/>
      <c r="AE2474" s="11"/>
      <c r="AF2474" s="11"/>
      <c r="AG2474" s="11"/>
      <c r="AH2474" s="11"/>
    </row>
    <row r="2475" spans="1:34" x14ac:dyDescent="0.25">
      <c r="A2475" s="11"/>
      <c r="B2475" s="11"/>
      <c r="C2475" s="11"/>
      <c r="D2475" s="11"/>
      <c r="E2475" s="11"/>
      <c r="H2475" s="11"/>
      <c r="I2475" s="202"/>
      <c r="J2475" s="11"/>
      <c r="K2475" s="11"/>
      <c r="L2475" s="11"/>
      <c r="M2475" s="11"/>
      <c r="N2475" s="11"/>
      <c r="O2475" s="11"/>
      <c r="P2475" s="11"/>
      <c r="Q2475" s="11"/>
      <c r="R2475" s="11"/>
      <c r="S2475" s="11"/>
      <c r="T2475" s="11"/>
      <c r="U2475" s="11"/>
      <c r="V2475" s="11"/>
      <c r="W2475" s="11"/>
      <c r="X2475" s="11"/>
      <c r="Y2475" s="11"/>
      <c r="Z2475" s="11"/>
      <c r="AA2475" s="11"/>
      <c r="AB2475" s="11"/>
      <c r="AC2475" s="11"/>
      <c r="AD2475" s="11"/>
      <c r="AE2475" s="11"/>
      <c r="AF2475" s="11"/>
      <c r="AG2475" s="11"/>
      <c r="AH2475" s="11"/>
    </row>
    <row r="2476" spans="1:34" x14ac:dyDescent="0.25">
      <c r="A2476" s="11"/>
      <c r="B2476" s="11"/>
      <c r="C2476" s="11"/>
      <c r="D2476" s="11"/>
      <c r="E2476" s="11"/>
      <c r="H2476" s="11"/>
      <c r="I2476" s="202"/>
      <c r="J2476" s="11"/>
      <c r="K2476" s="11"/>
      <c r="L2476" s="11"/>
      <c r="M2476" s="11"/>
      <c r="N2476" s="11"/>
      <c r="O2476" s="11"/>
      <c r="P2476" s="11"/>
      <c r="Q2476" s="11"/>
      <c r="R2476" s="11"/>
      <c r="S2476" s="11"/>
      <c r="T2476" s="11"/>
      <c r="U2476" s="11"/>
      <c r="V2476" s="11"/>
      <c r="W2476" s="11"/>
      <c r="X2476" s="11"/>
      <c r="Y2476" s="11"/>
      <c r="Z2476" s="11"/>
      <c r="AA2476" s="11"/>
      <c r="AB2476" s="11"/>
      <c r="AC2476" s="11"/>
      <c r="AD2476" s="11"/>
      <c r="AE2476" s="11"/>
      <c r="AF2476" s="11"/>
      <c r="AG2476" s="11"/>
      <c r="AH2476" s="11"/>
    </row>
    <row r="2477" spans="1:34" x14ac:dyDescent="0.25">
      <c r="A2477" s="11"/>
      <c r="B2477" s="11"/>
      <c r="C2477" s="11"/>
      <c r="D2477" s="11"/>
      <c r="E2477" s="11"/>
      <c r="H2477" s="11"/>
      <c r="I2477" s="202"/>
      <c r="J2477" s="11"/>
      <c r="K2477" s="11"/>
      <c r="L2477" s="11"/>
      <c r="M2477" s="11"/>
      <c r="N2477" s="11"/>
      <c r="O2477" s="11"/>
      <c r="P2477" s="11"/>
      <c r="Q2477" s="11"/>
      <c r="R2477" s="11"/>
      <c r="S2477" s="11"/>
      <c r="T2477" s="11"/>
      <c r="U2477" s="11"/>
      <c r="V2477" s="11"/>
      <c r="W2477" s="11"/>
      <c r="X2477" s="11"/>
      <c r="Y2477" s="11"/>
      <c r="Z2477" s="11"/>
      <c r="AA2477" s="11"/>
      <c r="AB2477" s="11"/>
      <c r="AC2477" s="11"/>
      <c r="AD2477" s="11"/>
      <c r="AE2477" s="11"/>
      <c r="AF2477" s="11"/>
      <c r="AG2477" s="11"/>
      <c r="AH2477" s="11"/>
    </row>
    <row r="2478" spans="1:34" x14ac:dyDescent="0.25">
      <c r="A2478" s="11"/>
      <c r="B2478" s="11"/>
      <c r="C2478" s="11"/>
      <c r="D2478" s="11"/>
      <c r="E2478" s="11"/>
      <c r="H2478" s="11"/>
      <c r="I2478" s="202"/>
      <c r="J2478" s="11"/>
      <c r="K2478" s="11"/>
      <c r="L2478" s="11"/>
      <c r="M2478" s="11"/>
      <c r="N2478" s="11"/>
      <c r="O2478" s="11"/>
      <c r="P2478" s="11"/>
      <c r="Q2478" s="11"/>
      <c r="R2478" s="11"/>
      <c r="S2478" s="11"/>
      <c r="T2478" s="11"/>
      <c r="U2478" s="11"/>
      <c r="V2478" s="11"/>
      <c r="W2478" s="11"/>
      <c r="X2478" s="11"/>
      <c r="Y2478" s="11"/>
      <c r="Z2478" s="11"/>
      <c r="AA2478" s="11"/>
      <c r="AB2478" s="11"/>
      <c r="AC2478" s="11"/>
      <c r="AD2478" s="11"/>
      <c r="AE2478" s="11"/>
      <c r="AF2478" s="11"/>
      <c r="AG2478" s="11"/>
      <c r="AH2478" s="11"/>
    </row>
    <row r="2479" spans="1:34" x14ac:dyDescent="0.25">
      <c r="A2479" s="11"/>
      <c r="B2479" s="11"/>
      <c r="C2479" s="11"/>
      <c r="D2479" s="11"/>
      <c r="E2479" s="11"/>
      <c r="H2479" s="11"/>
      <c r="I2479" s="202"/>
      <c r="J2479" s="11"/>
      <c r="K2479" s="11"/>
      <c r="L2479" s="11"/>
      <c r="M2479" s="11"/>
      <c r="N2479" s="11"/>
      <c r="O2479" s="11"/>
      <c r="P2479" s="11"/>
      <c r="Q2479" s="11"/>
      <c r="R2479" s="11"/>
      <c r="S2479" s="11"/>
      <c r="T2479" s="11"/>
      <c r="U2479" s="11"/>
      <c r="V2479" s="11"/>
      <c r="W2479" s="11"/>
      <c r="X2479" s="11"/>
      <c r="Y2479" s="11"/>
      <c r="Z2479" s="11"/>
      <c r="AA2479" s="11"/>
      <c r="AB2479" s="11"/>
      <c r="AC2479" s="11"/>
      <c r="AD2479" s="11"/>
      <c r="AE2479" s="11"/>
      <c r="AF2479" s="11"/>
      <c r="AG2479" s="11"/>
      <c r="AH2479" s="11"/>
    </row>
    <row r="2480" spans="1:34" x14ac:dyDescent="0.25">
      <c r="A2480" s="11"/>
      <c r="B2480" s="11"/>
      <c r="C2480" s="11"/>
      <c r="D2480" s="11"/>
      <c r="E2480" s="11"/>
      <c r="H2480" s="11"/>
      <c r="I2480" s="202"/>
      <c r="J2480" s="11"/>
      <c r="K2480" s="11"/>
      <c r="L2480" s="11"/>
      <c r="M2480" s="11"/>
      <c r="N2480" s="11"/>
      <c r="O2480" s="11"/>
      <c r="P2480" s="11"/>
      <c r="Q2480" s="11"/>
      <c r="R2480" s="11"/>
      <c r="S2480" s="11"/>
      <c r="T2480" s="11"/>
      <c r="U2480" s="11"/>
      <c r="V2480" s="11"/>
      <c r="W2480" s="11"/>
      <c r="X2480" s="11"/>
      <c r="Y2480" s="11"/>
      <c r="Z2480" s="11"/>
      <c r="AA2480" s="11"/>
      <c r="AB2480" s="11"/>
      <c r="AC2480" s="11"/>
      <c r="AD2480" s="11"/>
      <c r="AE2480" s="11"/>
      <c r="AF2480" s="11"/>
      <c r="AG2480" s="11"/>
      <c r="AH2480" s="11"/>
    </row>
    <row r="2481" spans="1:34" x14ac:dyDescent="0.25">
      <c r="A2481" s="11"/>
      <c r="B2481" s="11"/>
      <c r="C2481" s="11"/>
      <c r="D2481" s="11"/>
      <c r="E2481" s="11"/>
      <c r="H2481" s="11"/>
      <c r="I2481" s="202"/>
      <c r="J2481" s="11"/>
      <c r="K2481" s="11"/>
      <c r="L2481" s="11"/>
      <c r="M2481" s="11"/>
      <c r="N2481" s="11"/>
      <c r="O2481" s="11"/>
      <c r="P2481" s="11"/>
      <c r="Q2481" s="11"/>
      <c r="R2481" s="11"/>
      <c r="S2481" s="11"/>
      <c r="T2481" s="11"/>
      <c r="U2481" s="11"/>
      <c r="V2481" s="11"/>
      <c r="W2481" s="11"/>
      <c r="X2481" s="11"/>
      <c r="Y2481" s="11"/>
      <c r="Z2481" s="11"/>
      <c r="AA2481" s="11"/>
      <c r="AB2481" s="11"/>
      <c r="AC2481" s="11"/>
      <c r="AD2481" s="11"/>
      <c r="AE2481" s="11"/>
      <c r="AF2481" s="11"/>
      <c r="AG2481" s="11"/>
      <c r="AH2481" s="11"/>
    </row>
    <row r="2482" spans="1:34" x14ac:dyDescent="0.25">
      <c r="A2482" s="11"/>
      <c r="B2482" s="11"/>
      <c r="C2482" s="11"/>
      <c r="D2482" s="11"/>
      <c r="E2482" s="11"/>
      <c r="H2482" s="11"/>
      <c r="I2482" s="202"/>
      <c r="J2482" s="11"/>
      <c r="K2482" s="11"/>
      <c r="L2482" s="11"/>
      <c r="M2482" s="11"/>
      <c r="N2482" s="11"/>
      <c r="O2482" s="11"/>
      <c r="P2482" s="11"/>
      <c r="Q2482" s="11"/>
      <c r="R2482" s="11"/>
      <c r="S2482" s="11"/>
      <c r="T2482" s="11"/>
      <c r="U2482" s="11"/>
      <c r="V2482" s="11"/>
      <c r="W2482" s="11"/>
      <c r="X2482" s="11"/>
      <c r="Y2482" s="11"/>
      <c r="Z2482" s="11"/>
      <c r="AA2482" s="11"/>
      <c r="AB2482" s="11"/>
      <c r="AC2482" s="11"/>
      <c r="AD2482" s="11"/>
      <c r="AE2482" s="11"/>
      <c r="AF2482" s="11"/>
      <c r="AG2482" s="11"/>
      <c r="AH2482" s="11"/>
    </row>
    <row r="2483" spans="1:34" x14ac:dyDescent="0.25">
      <c r="A2483" s="11"/>
      <c r="B2483" s="11"/>
      <c r="C2483" s="11"/>
      <c r="D2483" s="11"/>
      <c r="E2483" s="11"/>
      <c r="H2483" s="11"/>
      <c r="I2483" s="202"/>
      <c r="J2483" s="11"/>
      <c r="K2483" s="11"/>
      <c r="L2483" s="11"/>
      <c r="M2483" s="11"/>
      <c r="N2483" s="11"/>
      <c r="O2483" s="11"/>
      <c r="P2483" s="11"/>
      <c r="Q2483" s="11"/>
      <c r="R2483" s="11"/>
      <c r="S2483" s="11"/>
      <c r="T2483" s="11"/>
      <c r="U2483" s="11"/>
      <c r="V2483" s="11"/>
      <c r="W2483" s="11"/>
      <c r="X2483" s="11"/>
      <c r="Y2483" s="11"/>
      <c r="Z2483" s="11"/>
      <c r="AA2483" s="11"/>
      <c r="AB2483" s="11"/>
      <c r="AC2483" s="11"/>
      <c r="AD2483" s="11"/>
      <c r="AE2483" s="11"/>
      <c r="AF2483" s="11"/>
      <c r="AG2483" s="11"/>
      <c r="AH2483" s="11"/>
    </row>
    <row r="2484" spans="1:34" x14ac:dyDescent="0.25">
      <c r="A2484" s="11"/>
      <c r="B2484" s="11"/>
      <c r="C2484" s="11"/>
      <c r="D2484" s="11"/>
      <c r="E2484" s="11"/>
      <c r="H2484" s="11"/>
      <c r="I2484" s="202"/>
      <c r="J2484" s="11"/>
      <c r="K2484" s="11"/>
      <c r="L2484" s="11"/>
      <c r="M2484" s="11"/>
      <c r="N2484" s="11"/>
      <c r="O2484" s="11"/>
      <c r="P2484" s="11"/>
      <c r="Q2484" s="11"/>
      <c r="R2484" s="11"/>
      <c r="S2484" s="11"/>
      <c r="T2484" s="11"/>
      <c r="U2484" s="11"/>
      <c r="V2484" s="11"/>
      <c r="W2484" s="11"/>
      <c r="X2484" s="11"/>
      <c r="Y2484" s="11"/>
      <c r="Z2484" s="11"/>
      <c r="AA2484" s="11"/>
      <c r="AB2484" s="11"/>
      <c r="AC2484" s="11"/>
      <c r="AD2484" s="11"/>
      <c r="AE2484" s="11"/>
      <c r="AF2484" s="11"/>
      <c r="AG2484" s="11"/>
      <c r="AH2484" s="11"/>
    </row>
    <row r="2485" spans="1:34" x14ac:dyDescent="0.25">
      <c r="A2485" s="11"/>
      <c r="B2485" s="11"/>
      <c r="C2485" s="11"/>
      <c r="D2485" s="11"/>
      <c r="E2485" s="11"/>
      <c r="H2485" s="11"/>
      <c r="I2485" s="202"/>
      <c r="J2485" s="11"/>
      <c r="K2485" s="11"/>
      <c r="L2485" s="11"/>
      <c r="M2485" s="11"/>
      <c r="N2485" s="11"/>
      <c r="O2485" s="11"/>
      <c r="P2485" s="11"/>
      <c r="Q2485" s="11"/>
      <c r="R2485" s="11"/>
      <c r="S2485" s="11"/>
      <c r="T2485" s="11"/>
      <c r="U2485" s="11"/>
      <c r="V2485" s="11"/>
      <c r="W2485" s="11"/>
      <c r="X2485" s="11"/>
      <c r="Y2485" s="11"/>
      <c r="Z2485" s="11"/>
      <c r="AA2485" s="11"/>
      <c r="AB2485" s="11"/>
      <c r="AC2485" s="11"/>
      <c r="AD2485" s="11"/>
      <c r="AE2485" s="11"/>
      <c r="AF2485" s="11"/>
      <c r="AG2485" s="11"/>
      <c r="AH2485" s="11"/>
    </row>
    <row r="2486" spans="1:34" x14ac:dyDescent="0.25">
      <c r="A2486" s="11"/>
      <c r="B2486" s="11"/>
      <c r="C2486" s="11"/>
      <c r="D2486" s="11"/>
      <c r="E2486" s="11"/>
      <c r="H2486" s="11"/>
      <c r="I2486" s="202"/>
      <c r="J2486" s="11"/>
      <c r="K2486" s="11"/>
      <c r="L2486" s="11"/>
      <c r="M2486" s="11"/>
      <c r="N2486" s="11"/>
      <c r="O2486" s="11"/>
      <c r="P2486" s="11"/>
      <c r="Q2486" s="11"/>
      <c r="R2486" s="11"/>
      <c r="S2486" s="11"/>
      <c r="T2486" s="11"/>
      <c r="U2486" s="11"/>
      <c r="V2486" s="11"/>
      <c r="W2486" s="11"/>
      <c r="X2486" s="11"/>
      <c r="Y2486" s="11"/>
      <c r="Z2486" s="11"/>
      <c r="AA2486" s="11"/>
      <c r="AB2486" s="11"/>
      <c r="AC2486" s="11"/>
      <c r="AD2486" s="11"/>
      <c r="AE2486" s="11"/>
      <c r="AF2486" s="11"/>
      <c r="AG2486" s="11"/>
      <c r="AH2486" s="11"/>
    </row>
    <row r="2487" spans="1:34" x14ac:dyDescent="0.25">
      <c r="A2487" s="11"/>
      <c r="B2487" s="11"/>
      <c r="C2487" s="11"/>
      <c r="D2487" s="11"/>
      <c r="E2487" s="11"/>
      <c r="H2487" s="11"/>
      <c r="I2487" s="202"/>
      <c r="J2487" s="11"/>
      <c r="K2487" s="11"/>
      <c r="L2487" s="11"/>
      <c r="M2487" s="11"/>
      <c r="N2487" s="11"/>
      <c r="O2487" s="11"/>
      <c r="P2487" s="11"/>
      <c r="Q2487" s="11"/>
      <c r="R2487" s="11"/>
      <c r="S2487" s="11"/>
      <c r="T2487" s="11"/>
      <c r="U2487" s="11"/>
      <c r="V2487" s="11"/>
      <c r="W2487" s="11"/>
      <c r="X2487" s="11"/>
      <c r="Y2487" s="11"/>
      <c r="Z2487" s="11"/>
      <c r="AA2487" s="11"/>
      <c r="AB2487" s="11"/>
      <c r="AC2487" s="11"/>
      <c r="AD2487" s="11"/>
      <c r="AE2487" s="11"/>
      <c r="AF2487" s="11"/>
      <c r="AG2487" s="11"/>
      <c r="AH2487" s="11"/>
    </row>
    <row r="2488" spans="1:34" x14ac:dyDescent="0.25">
      <c r="A2488" s="11"/>
      <c r="B2488" s="11"/>
      <c r="C2488" s="11"/>
      <c r="D2488" s="11"/>
      <c r="E2488" s="11"/>
      <c r="H2488" s="11"/>
      <c r="I2488" s="202"/>
      <c r="J2488" s="11"/>
      <c r="K2488" s="11"/>
      <c r="L2488" s="11"/>
      <c r="M2488" s="11"/>
      <c r="N2488" s="11"/>
      <c r="O2488" s="11"/>
      <c r="P2488" s="11"/>
      <c r="Q2488" s="11"/>
      <c r="R2488" s="11"/>
      <c r="S2488" s="11"/>
      <c r="T2488" s="11"/>
      <c r="U2488" s="11"/>
      <c r="V2488" s="11"/>
      <c r="W2488" s="11"/>
      <c r="X2488" s="11"/>
      <c r="Y2488" s="11"/>
      <c r="Z2488" s="11"/>
      <c r="AA2488" s="11"/>
      <c r="AB2488" s="11"/>
      <c r="AC2488" s="11"/>
      <c r="AD2488" s="11"/>
      <c r="AE2488" s="11"/>
      <c r="AF2488" s="11"/>
      <c r="AG2488" s="11"/>
      <c r="AH2488" s="11"/>
    </row>
    <row r="2489" spans="1:34" x14ac:dyDescent="0.25">
      <c r="A2489" s="11"/>
      <c r="B2489" s="11"/>
      <c r="C2489" s="11"/>
      <c r="D2489" s="11"/>
      <c r="E2489" s="11"/>
      <c r="H2489" s="11"/>
      <c r="I2489" s="202"/>
      <c r="J2489" s="11"/>
      <c r="K2489" s="11"/>
      <c r="L2489" s="11"/>
      <c r="M2489" s="11"/>
      <c r="N2489" s="11"/>
      <c r="O2489" s="11"/>
      <c r="P2489" s="11"/>
      <c r="Q2489" s="11"/>
      <c r="R2489" s="11"/>
      <c r="S2489" s="11"/>
      <c r="T2489" s="11"/>
      <c r="U2489" s="11"/>
      <c r="V2489" s="11"/>
      <c r="W2489" s="11"/>
      <c r="X2489" s="11"/>
      <c r="Y2489" s="11"/>
      <c r="Z2489" s="11"/>
      <c r="AA2489" s="11"/>
      <c r="AB2489" s="11"/>
      <c r="AC2489" s="11"/>
      <c r="AD2489" s="11"/>
      <c r="AE2489" s="11"/>
      <c r="AF2489" s="11"/>
      <c r="AG2489" s="11"/>
      <c r="AH2489" s="11"/>
    </row>
    <row r="2490" spans="1:34" x14ac:dyDescent="0.25">
      <c r="A2490" s="11"/>
      <c r="B2490" s="11"/>
      <c r="C2490" s="11"/>
      <c r="D2490" s="11"/>
      <c r="E2490" s="11"/>
      <c r="H2490" s="11"/>
      <c r="I2490" s="202"/>
      <c r="J2490" s="11"/>
      <c r="K2490" s="11"/>
      <c r="L2490" s="11"/>
      <c r="M2490" s="11"/>
      <c r="N2490" s="11"/>
      <c r="O2490" s="11"/>
      <c r="P2490" s="11"/>
      <c r="Q2490" s="11"/>
      <c r="R2490" s="11"/>
      <c r="S2490" s="11"/>
      <c r="T2490" s="11"/>
      <c r="U2490" s="11"/>
      <c r="V2490" s="11"/>
      <c r="W2490" s="11"/>
      <c r="X2490" s="11"/>
      <c r="Y2490" s="11"/>
      <c r="Z2490" s="11"/>
      <c r="AA2490" s="11"/>
      <c r="AB2490" s="11"/>
      <c r="AC2490" s="11"/>
      <c r="AD2490" s="11"/>
      <c r="AE2490" s="11"/>
      <c r="AF2490" s="11"/>
      <c r="AG2490" s="11"/>
      <c r="AH2490" s="11"/>
    </row>
    <row r="2491" spans="1:34" x14ac:dyDescent="0.25">
      <c r="A2491" s="11"/>
      <c r="B2491" s="11"/>
      <c r="C2491" s="11"/>
      <c r="D2491" s="11"/>
      <c r="E2491" s="11"/>
      <c r="H2491" s="11"/>
      <c r="I2491" s="202"/>
      <c r="J2491" s="11"/>
      <c r="K2491" s="11"/>
      <c r="L2491" s="11"/>
      <c r="M2491" s="11"/>
      <c r="N2491" s="11"/>
      <c r="O2491" s="11"/>
      <c r="P2491" s="11"/>
      <c r="Q2491" s="11"/>
      <c r="R2491" s="11"/>
      <c r="S2491" s="11"/>
      <c r="T2491" s="11"/>
      <c r="U2491" s="11"/>
      <c r="V2491" s="11"/>
      <c r="W2491" s="11"/>
      <c r="X2491" s="11"/>
      <c r="Y2491" s="11"/>
      <c r="Z2491" s="11"/>
      <c r="AA2491" s="11"/>
      <c r="AB2491" s="11"/>
      <c r="AC2491" s="11"/>
      <c r="AD2491" s="11"/>
      <c r="AE2491" s="11"/>
      <c r="AF2491" s="11"/>
      <c r="AG2491" s="11"/>
      <c r="AH2491" s="11"/>
    </row>
    <row r="2492" spans="1:34" x14ac:dyDescent="0.25">
      <c r="A2492" s="11"/>
      <c r="B2492" s="11"/>
      <c r="C2492" s="11"/>
      <c r="D2492" s="11"/>
      <c r="E2492" s="11"/>
      <c r="H2492" s="11"/>
      <c r="I2492" s="202"/>
      <c r="J2492" s="11"/>
      <c r="K2492" s="11"/>
      <c r="L2492" s="11"/>
      <c r="M2492" s="11"/>
      <c r="N2492" s="11"/>
      <c r="O2492" s="11"/>
      <c r="P2492" s="11"/>
      <c r="Q2492" s="11"/>
      <c r="R2492" s="11"/>
      <c r="S2492" s="11"/>
      <c r="T2492" s="11"/>
      <c r="U2492" s="11"/>
      <c r="V2492" s="11"/>
      <c r="W2492" s="11"/>
      <c r="X2492" s="11"/>
      <c r="Y2492" s="11"/>
      <c r="Z2492" s="11"/>
      <c r="AA2492" s="11"/>
      <c r="AB2492" s="11"/>
      <c r="AC2492" s="11"/>
      <c r="AD2492" s="11"/>
      <c r="AE2492" s="11"/>
      <c r="AF2492" s="11"/>
      <c r="AG2492" s="11"/>
      <c r="AH2492" s="11"/>
    </row>
    <row r="2493" spans="1:34" x14ac:dyDescent="0.25">
      <c r="A2493" s="11"/>
      <c r="B2493" s="11"/>
      <c r="C2493" s="11"/>
      <c r="D2493" s="11"/>
      <c r="E2493" s="11"/>
      <c r="H2493" s="11"/>
      <c r="I2493" s="202"/>
      <c r="J2493" s="11"/>
      <c r="K2493" s="11"/>
      <c r="L2493" s="11"/>
      <c r="M2493" s="11"/>
      <c r="N2493" s="11"/>
      <c r="O2493" s="11"/>
      <c r="P2493" s="11"/>
      <c r="Q2493" s="11"/>
      <c r="R2493" s="11"/>
      <c r="S2493" s="11"/>
      <c r="T2493" s="11"/>
      <c r="U2493" s="11"/>
      <c r="V2493" s="11"/>
      <c r="W2493" s="11"/>
      <c r="X2493" s="11"/>
      <c r="Y2493" s="11"/>
      <c r="Z2493" s="11"/>
      <c r="AA2493" s="11"/>
      <c r="AB2493" s="11"/>
      <c r="AC2493" s="11"/>
      <c r="AD2493" s="11"/>
      <c r="AE2493" s="11"/>
      <c r="AF2493" s="11"/>
      <c r="AG2493" s="11"/>
      <c r="AH2493" s="11"/>
    </row>
    <row r="2494" spans="1:34" x14ac:dyDescent="0.25">
      <c r="A2494" s="11"/>
      <c r="B2494" s="11"/>
      <c r="C2494" s="11"/>
      <c r="D2494" s="11"/>
      <c r="E2494" s="11"/>
      <c r="H2494" s="11"/>
      <c r="I2494" s="202"/>
      <c r="J2494" s="11"/>
      <c r="K2494" s="11"/>
      <c r="L2494" s="11"/>
      <c r="M2494" s="11"/>
      <c r="N2494" s="11"/>
      <c r="O2494" s="11"/>
      <c r="P2494" s="11"/>
      <c r="Q2494" s="11"/>
      <c r="R2494" s="11"/>
      <c r="S2494" s="11"/>
      <c r="T2494" s="11"/>
      <c r="U2494" s="11"/>
      <c r="V2494" s="11"/>
      <c r="W2494" s="11"/>
      <c r="X2494" s="11"/>
      <c r="Y2494" s="11"/>
      <c r="Z2494" s="11"/>
      <c r="AA2494" s="11"/>
      <c r="AB2494" s="11"/>
      <c r="AC2494" s="11"/>
      <c r="AD2494" s="11"/>
      <c r="AE2494" s="11"/>
      <c r="AF2494" s="11"/>
      <c r="AG2494" s="11"/>
      <c r="AH2494" s="11"/>
    </row>
    <row r="2495" spans="1:34" x14ac:dyDescent="0.25">
      <c r="A2495" s="11"/>
      <c r="B2495" s="11"/>
      <c r="C2495" s="11"/>
      <c r="D2495" s="11"/>
      <c r="E2495" s="11"/>
      <c r="H2495" s="11"/>
      <c r="I2495" s="202"/>
      <c r="J2495" s="11"/>
      <c r="K2495" s="11"/>
      <c r="L2495" s="11"/>
      <c r="M2495" s="11"/>
      <c r="N2495" s="11"/>
      <c r="O2495" s="11"/>
      <c r="P2495" s="11"/>
      <c r="Q2495" s="11"/>
      <c r="R2495" s="11"/>
      <c r="S2495" s="11"/>
      <c r="T2495" s="11"/>
      <c r="U2495" s="11"/>
      <c r="V2495" s="11"/>
      <c r="W2495" s="11"/>
      <c r="X2495" s="11"/>
      <c r="Y2495" s="11"/>
      <c r="Z2495" s="11"/>
      <c r="AA2495" s="11"/>
      <c r="AB2495" s="11"/>
      <c r="AC2495" s="11"/>
      <c r="AD2495" s="11"/>
      <c r="AE2495" s="11"/>
      <c r="AF2495" s="11"/>
      <c r="AG2495" s="11"/>
      <c r="AH2495" s="11"/>
    </row>
    <row r="2496" spans="1:34" x14ac:dyDescent="0.25">
      <c r="A2496" s="11"/>
      <c r="B2496" s="11"/>
      <c r="C2496" s="11"/>
      <c r="D2496" s="11"/>
      <c r="E2496" s="11"/>
      <c r="H2496" s="11"/>
      <c r="I2496" s="202"/>
      <c r="J2496" s="11"/>
      <c r="K2496" s="11"/>
      <c r="L2496" s="11"/>
      <c r="M2496" s="11"/>
      <c r="N2496" s="11"/>
      <c r="O2496" s="11"/>
      <c r="P2496" s="11"/>
      <c r="Q2496" s="11"/>
      <c r="R2496" s="11"/>
      <c r="S2496" s="11"/>
      <c r="T2496" s="11"/>
      <c r="U2496" s="11"/>
      <c r="V2496" s="11"/>
      <c r="W2496" s="11"/>
      <c r="X2496" s="11"/>
      <c r="Y2496" s="11"/>
      <c r="Z2496" s="11"/>
      <c r="AA2496" s="11"/>
      <c r="AB2496" s="11"/>
      <c r="AC2496" s="11"/>
      <c r="AD2496" s="11"/>
      <c r="AE2496" s="11"/>
      <c r="AF2496" s="11"/>
      <c r="AG2496" s="11"/>
      <c r="AH2496" s="11"/>
    </row>
    <row r="2497" spans="1:34" x14ac:dyDescent="0.25">
      <c r="A2497" s="11"/>
      <c r="B2497" s="11"/>
      <c r="C2497" s="11"/>
      <c r="D2497" s="11"/>
      <c r="E2497" s="11"/>
      <c r="H2497" s="11"/>
      <c r="I2497" s="202"/>
      <c r="J2497" s="11"/>
      <c r="K2497" s="11"/>
      <c r="L2497" s="11"/>
      <c r="M2497" s="11"/>
      <c r="N2497" s="11"/>
      <c r="O2497" s="11"/>
      <c r="P2497" s="11"/>
      <c r="Q2497" s="11"/>
      <c r="R2497" s="11"/>
      <c r="S2497" s="11"/>
      <c r="T2497" s="11"/>
      <c r="U2497" s="11"/>
      <c r="V2497" s="11"/>
      <c r="W2497" s="11"/>
      <c r="X2497" s="11"/>
      <c r="Y2497" s="11"/>
      <c r="Z2497" s="11"/>
      <c r="AA2497" s="11"/>
      <c r="AB2497" s="11"/>
      <c r="AC2497" s="11"/>
      <c r="AD2497" s="11"/>
      <c r="AE2497" s="11"/>
      <c r="AF2497" s="11"/>
      <c r="AG2497" s="11"/>
      <c r="AH2497" s="11"/>
    </row>
    <row r="2498" spans="1:34" x14ac:dyDescent="0.25">
      <c r="A2498" s="11"/>
      <c r="B2498" s="11"/>
      <c r="C2498" s="11"/>
      <c r="D2498" s="11"/>
      <c r="E2498" s="11"/>
      <c r="H2498" s="11"/>
      <c r="I2498" s="202"/>
      <c r="J2498" s="11"/>
      <c r="K2498" s="11"/>
      <c r="L2498" s="11"/>
      <c r="M2498" s="11"/>
      <c r="N2498" s="11"/>
      <c r="O2498" s="11"/>
      <c r="P2498" s="11"/>
      <c r="Q2498" s="11"/>
      <c r="R2498" s="11"/>
      <c r="S2498" s="11"/>
      <c r="T2498" s="11"/>
      <c r="U2498" s="11"/>
      <c r="V2498" s="11"/>
      <c r="W2498" s="11"/>
      <c r="X2498" s="11"/>
      <c r="Y2498" s="11"/>
      <c r="Z2498" s="11"/>
      <c r="AA2498" s="11"/>
      <c r="AB2498" s="11"/>
      <c r="AC2498" s="11"/>
      <c r="AD2498" s="11"/>
      <c r="AE2498" s="11"/>
      <c r="AF2498" s="11"/>
      <c r="AG2498" s="11"/>
      <c r="AH2498" s="11"/>
    </row>
    <row r="2499" spans="1:34" x14ac:dyDescent="0.25">
      <c r="A2499" s="11"/>
      <c r="B2499" s="11"/>
      <c r="C2499" s="11"/>
      <c r="D2499" s="11"/>
      <c r="E2499" s="11"/>
      <c r="H2499" s="11"/>
      <c r="I2499" s="202"/>
      <c r="J2499" s="11"/>
      <c r="K2499" s="11"/>
      <c r="L2499" s="11"/>
      <c r="M2499" s="11"/>
      <c r="N2499" s="11"/>
      <c r="O2499" s="11"/>
      <c r="P2499" s="11"/>
      <c r="Q2499" s="11"/>
      <c r="R2499" s="11"/>
      <c r="S2499" s="11"/>
      <c r="T2499" s="11"/>
      <c r="U2499" s="11"/>
      <c r="V2499" s="11"/>
      <c r="W2499" s="11"/>
      <c r="X2499" s="11"/>
      <c r="Y2499" s="11"/>
      <c r="Z2499" s="11"/>
      <c r="AA2499" s="11"/>
      <c r="AB2499" s="11"/>
      <c r="AC2499" s="11"/>
      <c r="AD2499" s="11"/>
      <c r="AE2499" s="11"/>
      <c r="AF2499" s="11"/>
      <c r="AG2499" s="11"/>
      <c r="AH2499" s="11"/>
    </row>
    <row r="2500" spans="1:34" x14ac:dyDescent="0.25">
      <c r="A2500" s="11"/>
      <c r="B2500" s="11"/>
      <c r="C2500" s="11"/>
      <c r="D2500" s="11"/>
      <c r="E2500" s="11"/>
      <c r="H2500" s="11"/>
      <c r="I2500" s="202"/>
      <c r="J2500" s="11"/>
      <c r="K2500" s="11"/>
      <c r="L2500" s="11"/>
      <c r="M2500" s="11"/>
      <c r="N2500" s="11"/>
      <c r="O2500" s="11"/>
      <c r="P2500" s="11"/>
      <c r="Q2500" s="11"/>
      <c r="R2500" s="11"/>
      <c r="S2500" s="11"/>
      <c r="T2500" s="11"/>
      <c r="U2500" s="11"/>
      <c r="V2500" s="11"/>
      <c r="W2500" s="11"/>
      <c r="X2500" s="11"/>
      <c r="Y2500" s="11"/>
      <c r="Z2500" s="11"/>
      <c r="AA2500" s="11"/>
      <c r="AB2500" s="11"/>
      <c r="AC2500" s="11"/>
      <c r="AD2500" s="11"/>
      <c r="AE2500" s="11"/>
      <c r="AF2500" s="11"/>
      <c r="AG2500" s="11"/>
      <c r="AH2500" s="11"/>
    </row>
    <row r="2501" spans="1:34" x14ac:dyDescent="0.25">
      <c r="A2501" s="11"/>
      <c r="B2501" s="11"/>
      <c r="C2501" s="11"/>
      <c r="D2501" s="11"/>
      <c r="E2501" s="11"/>
      <c r="H2501" s="11"/>
      <c r="I2501" s="202"/>
      <c r="J2501" s="11"/>
      <c r="K2501" s="11"/>
      <c r="L2501" s="11"/>
      <c r="M2501" s="11"/>
      <c r="N2501" s="11"/>
      <c r="O2501" s="11"/>
      <c r="P2501" s="11"/>
      <c r="Q2501" s="11"/>
      <c r="R2501" s="11"/>
      <c r="S2501" s="11"/>
      <c r="T2501" s="11"/>
      <c r="U2501" s="11"/>
      <c r="V2501" s="11"/>
      <c r="W2501" s="11"/>
      <c r="X2501" s="11"/>
      <c r="Y2501" s="11"/>
      <c r="Z2501" s="11"/>
      <c r="AA2501" s="11"/>
      <c r="AB2501" s="11"/>
      <c r="AC2501" s="11"/>
      <c r="AD2501" s="11"/>
      <c r="AE2501" s="11"/>
      <c r="AF2501" s="11"/>
      <c r="AG2501" s="11"/>
      <c r="AH2501" s="11"/>
    </row>
    <row r="2502" spans="1:34" x14ac:dyDescent="0.25">
      <c r="A2502" s="11"/>
      <c r="B2502" s="11"/>
      <c r="C2502" s="11"/>
      <c r="D2502" s="11"/>
      <c r="E2502" s="11"/>
      <c r="H2502" s="11"/>
      <c r="I2502" s="202"/>
      <c r="J2502" s="11"/>
      <c r="K2502" s="11"/>
      <c r="L2502" s="11"/>
      <c r="M2502" s="11"/>
      <c r="N2502" s="11"/>
      <c r="O2502" s="11"/>
      <c r="P2502" s="11"/>
      <c r="Q2502" s="11"/>
      <c r="R2502" s="11"/>
      <c r="S2502" s="11"/>
      <c r="T2502" s="11"/>
      <c r="U2502" s="11"/>
      <c r="V2502" s="11"/>
      <c r="W2502" s="11"/>
      <c r="X2502" s="11"/>
      <c r="Y2502" s="11"/>
      <c r="Z2502" s="11"/>
      <c r="AA2502" s="11"/>
      <c r="AB2502" s="11"/>
      <c r="AC2502" s="11"/>
      <c r="AD2502" s="11"/>
      <c r="AE2502" s="11"/>
      <c r="AF2502" s="11"/>
      <c r="AG2502" s="11"/>
      <c r="AH2502" s="11"/>
    </row>
    <row r="2503" spans="1:34" x14ac:dyDescent="0.25">
      <c r="A2503" s="11"/>
      <c r="B2503" s="11"/>
      <c r="C2503" s="11"/>
      <c r="D2503" s="11"/>
      <c r="E2503" s="11"/>
      <c r="H2503" s="11"/>
      <c r="I2503" s="202"/>
      <c r="J2503" s="11"/>
      <c r="K2503" s="11"/>
      <c r="L2503" s="11"/>
      <c r="M2503" s="11"/>
      <c r="N2503" s="11"/>
      <c r="O2503" s="11"/>
      <c r="P2503" s="11"/>
      <c r="Q2503" s="11"/>
      <c r="R2503" s="11"/>
      <c r="S2503" s="11"/>
      <c r="T2503" s="11"/>
      <c r="U2503" s="11"/>
      <c r="V2503" s="11"/>
      <c r="W2503" s="11"/>
      <c r="X2503" s="11"/>
      <c r="Y2503" s="11"/>
      <c r="Z2503" s="11"/>
      <c r="AA2503" s="11"/>
      <c r="AB2503" s="11"/>
      <c r="AC2503" s="11"/>
      <c r="AD2503" s="11"/>
      <c r="AE2503" s="11"/>
      <c r="AF2503" s="11"/>
      <c r="AG2503" s="11"/>
      <c r="AH2503" s="11"/>
    </row>
    <row r="2504" spans="1:34" x14ac:dyDescent="0.25">
      <c r="A2504" s="11"/>
      <c r="B2504" s="11"/>
      <c r="C2504" s="11"/>
      <c r="D2504" s="11"/>
      <c r="E2504" s="11"/>
      <c r="H2504" s="11"/>
      <c r="I2504" s="202"/>
      <c r="J2504" s="11"/>
      <c r="K2504" s="11"/>
      <c r="L2504" s="11"/>
      <c r="M2504" s="11"/>
      <c r="N2504" s="11"/>
      <c r="O2504" s="11"/>
      <c r="P2504" s="11"/>
      <c r="Q2504" s="11"/>
      <c r="R2504" s="11"/>
      <c r="S2504" s="11"/>
      <c r="T2504" s="11"/>
      <c r="U2504" s="11"/>
      <c r="V2504" s="11"/>
      <c r="W2504" s="11"/>
      <c r="X2504" s="11"/>
      <c r="Y2504" s="11"/>
      <c r="Z2504" s="11"/>
      <c r="AA2504" s="11"/>
      <c r="AB2504" s="11"/>
      <c r="AC2504" s="11"/>
      <c r="AD2504" s="11"/>
      <c r="AE2504" s="11"/>
      <c r="AF2504" s="11"/>
      <c r="AG2504" s="11"/>
      <c r="AH2504" s="11"/>
    </row>
    <row r="2505" spans="1:34" x14ac:dyDescent="0.25">
      <c r="A2505" s="11"/>
      <c r="B2505" s="11"/>
      <c r="C2505" s="11"/>
      <c r="D2505" s="11"/>
      <c r="E2505" s="11"/>
      <c r="H2505" s="11"/>
      <c r="I2505" s="202"/>
      <c r="J2505" s="11"/>
      <c r="K2505" s="11"/>
      <c r="L2505" s="11"/>
      <c r="M2505" s="11"/>
      <c r="N2505" s="11"/>
      <c r="O2505" s="11"/>
      <c r="P2505" s="11"/>
      <c r="Q2505" s="11"/>
      <c r="R2505" s="11"/>
      <c r="S2505" s="11"/>
      <c r="T2505" s="11"/>
      <c r="U2505" s="11"/>
      <c r="V2505" s="11"/>
      <c r="W2505" s="11"/>
      <c r="X2505" s="11"/>
      <c r="Y2505" s="11"/>
      <c r="Z2505" s="11"/>
      <c r="AA2505" s="11"/>
      <c r="AB2505" s="11"/>
      <c r="AC2505" s="11"/>
      <c r="AD2505" s="11"/>
      <c r="AE2505" s="11"/>
      <c r="AF2505" s="11"/>
      <c r="AG2505" s="11"/>
      <c r="AH2505" s="11"/>
    </row>
    <row r="2506" spans="1:34" x14ac:dyDescent="0.25">
      <c r="A2506" s="11"/>
      <c r="B2506" s="11"/>
      <c r="C2506" s="11"/>
      <c r="D2506" s="11"/>
      <c r="E2506" s="11"/>
      <c r="H2506" s="11"/>
      <c r="I2506" s="202"/>
      <c r="J2506" s="11"/>
      <c r="K2506" s="11"/>
      <c r="L2506" s="11"/>
      <c r="M2506" s="11"/>
      <c r="N2506" s="11"/>
      <c r="O2506" s="11"/>
      <c r="P2506" s="11"/>
      <c r="Q2506" s="11"/>
      <c r="R2506" s="11"/>
      <c r="S2506" s="11"/>
      <c r="T2506" s="11"/>
      <c r="U2506" s="11"/>
      <c r="V2506" s="11"/>
      <c r="W2506" s="11"/>
      <c r="X2506" s="11"/>
      <c r="Y2506" s="11"/>
      <c r="Z2506" s="11"/>
      <c r="AA2506" s="11"/>
      <c r="AB2506" s="11"/>
      <c r="AC2506" s="11"/>
      <c r="AD2506" s="11"/>
      <c r="AE2506" s="11"/>
      <c r="AF2506" s="11"/>
      <c r="AG2506" s="11"/>
      <c r="AH2506" s="11"/>
    </row>
    <row r="2507" spans="1:34" x14ac:dyDescent="0.25">
      <c r="A2507" s="11"/>
      <c r="B2507" s="11"/>
      <c r="C2507" s="11"/>
      <c r="D2507" s="11"/>
      <c r="E2507" s="11"/>
      <c r="H2507" s="11"/>
      <c r="I2507" s="202"/>
      <c r="J2507" s="11"/>
      <c r="K2507" s="11"/>
      <c r="L2507" s="11"/>
      <c r="M2507" s="11"/>
      <c r="N2507" s="11"/>
      <c r="O2507" s="11"/>
      <c r="P2507" s="11"/>
      <c r="Q2507" s="11"/>
      <c r="R2507" s="11"/>
      <c r="S2507" s="11"/>
      <c r="T2507" s="11"/>
      <c r="U2507" s="11"/>
      <c r="V2507" s="11"/>
      <c r="W2507" s="11"/>
      <c r="X2507" s="11"/>
      <c r="Y2507" s="11"/>
      <c r="Z2507" s="11"/>
      <c r="AA2507" s="11"/>
      <c r="AB2507" s="11"/>
      <c r="AC2507" s="11"/>
      <c r="AD2507" s="11"/>
      <c r="AE2507" s="11"/>
      <c r="AF2507" s="11"/>
      <c r="AG2507" s="11"/>
      <c r="AH2507" s="11"/>
    </row>
    <row r="2508" spans="1:34" x14ac:dyDescent="0.25">
      <c r="A2508" s="11"/>
      <c r="B2508" s="11"/>
      <c r="C2508" s="11"/>
      <c r="D2508" s="11"/>
      <c r="E2508" s="11"/>
      <c r="H2508" s="11"/>
      <c r="I2508" s="202"/>
      <c r="J2508" s="11"/>
      <c r="K2508" s="11"/>
      <c r="L2508" s="11"/>
      <c r="M2508" s="11"/>
      <c r="N2508" s="11"/>
      <c r="O2508" s="11"/>
      <c r="P2508" s="11"/>
      <c r="Q2508" s="11"/>
      <c r="R2508" s="11"/>
      <c r="S2508" s="11"/>
      <c r="T2508" s="11"/>
      <c r="U2508" s="11"/>
      <c r="V2508" s="11"/>
      <c r="W2508" s="11"/>
      <c r="X2508" s="11"/>
      <c r="Y2508" s="11"/>
      <c r="Z2508" s="11"/>
      <c r="AA2508" s="11"/>
      <c r="AB2508" s="11"/>
      <c r="AC2508" s="11"/>
      <c r="AD2508" s="11"/>
      <c r="AE2508" s="11"/>
      <c r="AF2508" s="11"/>
      <c r="AG2508" s="11"/>
      <c r="AH2508" s="11"/>
    </row>
    <row r="2509" spans="1:34" x14ac:dyDescent="0.25">
      <c r="A2509" s="11"/>
      <c r="B2509" s="11"/>
      <c r="C2509" s="11"/>
      <c r="D2509" s="11"/>
      <c r="E2509" s="11"/>
      <c r="H2509" s="11"/>
      <c r="I2509" s="202"/>
      <c r="J2509" s="11"/>
      <c r="K2509" s="11"/>
      <c r="L2509" s="11"/>
      <c r="M2509" s="11"/>
      <c r="N2509" s="11"/>
      <c r="O2509" s="11"/>
      <c r="P2509" s="11"/>
      <c r="Q2509" s="11"/>
      <c r="R2509" s="11"/>
      <c r="S2509" s="11"/>
      <c r="T2509" s="11"/>
      <c r="U2509" s="11"/>
      <c r="V2509" s="11"/>
      <c r="W2509" s="11"/>
      <c r="X2509" s="11"/>
      <c r="Y2509" s="11"/>
      <c r="Z2509" s="11"/>
      <c r="AA2509" s="11"/>
      <c r="AB2509" s="11"/>
      <c r="AC2509" s="11"/>
      <c r="AD2509" s="11"/>
      <c r="AE2509" s="11"/>
      <c r="AF2509" s="11"/>
      <c r="AG2509" s="11"/>
      <c r="AH2509" s="11"/>
    </row>
    <row r="2510" spans="1:34" x14ac:dyDescent="0.25">
      <c r="A2510" s="11"/>
      <c r="B2510" s="11"/>
      <c r="C2510" s="11"/>
      <c r="D2510" s="11"/>
      <c r="E2510" s="11"/>
      <c r="H2510" s="11"/>
      <c r="I2510" s="202"/>
      <c r="J2510" s="11"/>
      <c r="K2510" s="11"/>
      <c r="L2510" s="11"/>
      <c r="M2510" s="11"/>
      <c r="N2510" s="11"/>
      <c r="O2510" s="11"/>
      <c r="P2510" s="11"/>
      <c r="Q2510" s="11"/>
      <c r="R2510" s="11"/>
      <c r="S2510" s="11"/>
      <c r="T2510" s="11"/>
      <c r="U2510" s="11"/>
      <c r="V2510" s="11"/>
      <c r="W2510" s="11"/>
      <c r="X2510" s="11"/>
      <c r="Y2510" s="11"/>
      <c r="Z2510" s="11"/>
      <c r="AA2510" s="11"/>
      <c r="AB2510" s="11"/>
      <c r="AC2510" s="11"/>
      <c r="AD2510" s="11"/>
      <c r="AE2510" s="11"/>
      <c r="AF2510" s="11"/>
      <c r="AG2510" s="11"/>
      <c r="AH2510" s="11"/>
    </row>
    <row r="2511" spans="1:34" x14ac:dyDescent="0.25">
      <c r="A2511" s="11"/>
      <c r="B2511" s="11"/>
      <c r="C2511" s="11"/>
      <c r="D2511" s="11"/>
      <c r="E2511" s="11"/>
      <c r="H2511" s="11"/>
      <c r="I2511" s="202"/>
      <c r="J2511" s="11"/>
      <c r="K2511" s="11"/>
      <c r="L2511" s="11"/>
      <c r="M2511" s="11"/>
      <c r="N2511" s="11"/>
      <c r="O2511" s="11"/>
      <c r="P2511" s="11"/>
      <c r="Q2511" s="11"/>
      <c r="R2511" s="11"/>
      <c r="S2511" s="11"/>
      <c r="T2511" s="11"/>
      <c r="U2511" s="11"/>
      <c r="V2511" s="11"/>
      <c r="W2511" s="11"/>
      <c r="X2511" s="11"/>
      <c r="Y2511" s="11"/>
      <c r="Z2511" s="11"/>
      <c r="AA2511" s="11"/>
      <c r="AB2511" s="11"/>
      <c r="AC2511" s="11"/>
      <c r="AD2511" s="11"/>
      <c r="AE2511" s="11"/>
      <c r="AF2511" s="11"/>
      <c r="AG2511" s="11"/>
      <c r="AH2511" s="11"/>
    </row>
    <row r="2512" spans="1:34" x14ac:dyDescent="0.25">
      <c r="A2512" s="11"/>
      <c r="B2512" s="11"/>
      <c r="C2512" s="11"/>
      <c r="D2512" s="11"/>
      <c r="E2512" s="11"/>
      <c r="H2512" s="11"/>
      <c r="I2512" s="202"/>
      <c r="J2512" s="11"/>
      <c r="K2512" s="11"/>
      <c r="L2512" s="11"/>
      <c r="M2512" s="11"/>
      <c r="N2512" s="11"/>
      <c r="O2512" s="11"/>
      <c r="P2512" s="11"/>
      <c r="Q2512" s="11"/>
      <c r="R2512" s="11"/>
      <c r="S2512" s="11"/>
      <c r="T2512" s="11"/>
      <c r="U2512" s="11"/>
      <c r="V2512" s="11"/>
      <c r="W2512" s="11"/>
      <c r="X2512" s="11"/>
      <c r="Y2512" s="11"/>
      <c r="Z2512" s="11"/>
      <c r="AA2512" s="11"/>
      <c r="AB2512" s="11"/>
      <c r="AC2512" s="11"/>
      <c r="AD2512" s="11"/>
      <c r="AE2512" s="11"/>
      <c r="AF2512" s="11"/>
      <c r="AG2512" s="11"/>
      <c r="AH2512" s="11"/>
    </row>
    <row r="2513" spans="1:34" x14ac:dyDescent="0.25">
      <c r="A2513" s="11"/>
      <c r="B2513" s="11"/>
      <c r="C2513" s="11"/>
      <c r="D2513" s="11"/>
      <c r="E2513" s="11"/>
      <c r="H2513" s="11"/>
      <c r="I2513" s="202"/>
      <c r="J2513" s="11"/>
      <c r="K2513" s="11"/>
      <c r="L2513" s="11"/>
      <c r="M2513" s="11"/>
      <c r="N2513" s="11"/>
      <c r="O2513" s="11"/>
      <c r="P2513" s="11"/>
      <c r="Q2513" s="11"/>
      <c r="R2513" s="11"/>
      <c r="S2513" s="11"/>
      <c r="T2513" s="11"/>
      <c r="U2513" s="11"/>
      <c r="V2513" s="11"/>
      <c r="W2513" s="11"/>
      <c r="X2513" s="11"/>
      <c r="Y2513" s="11"/>
      <c r="Z2513" s="11"/>
      <c r="AA2513" s="11"/>
      <c r="AB2513" s="11"/>
      <c r="AC2513" s="11"/>
      <c r="AD2513" s="11"/>
      <c r="AE2513" s="11"/>
      <c r="AF2513" s="11"/>
      <c r="AG2513" s="11"/>
      <c r="AH2513" s="11"/>
    </row>
    <row r="2514" spans="1:34" x14ac:dyDescent="0.25">
      <c r="A2514" s="11"/>
      <c r="B2514" s="11"/>
      <c r="C2514" s="11"/>
      <c r="D2514" s="11"/>
      <c r="E2514" s="11"/>
      <c r="H2514" s="11"/>
      <c r="I2514" s="202"/>
      <c r="J2514" s="11"/>
      <c r="K2514" s="11"/>
      <c r="L2514" s="11"/>
      <c r="M2514" s="11"/>
      <c r="N2514" s="11"/>
      <c r="O2514" s="11"/>
      <c r="P2514" s="11"/>
      <c r="Q2514" s="11"/>
      <c r="R2514" s="11"/>
      <c r="S2514" s="11"/>
      <c r="T2514" s="11"/>
      <c r="U2514" s="11"/>
      <c r="V2514" s="11"/>
      <c r="W2514" s="11"/>
      <c r="X2514" s="11"/>
      <c r="Y2514" s="11"/>
      <c r="Z2514" s="11"/>
      <c r="AA2514" s="11"/>
      <c r="AB2514" s="11"/>
      <c r="AC2514" s="11"/>
      <c r="AD2514" s="11"/>
      <c r="AE2514" s="11"/>
      <c r="AF2514" s="11"/>
      <c r="AG2514" s="11"/>
      <c r="AH2514" s="11"/>
    </row>
    <row r="2515" spans="1:34" x14ac:dyDescent="0.25">
      <c r="A2515" s="11"/>
      <c r="B2515" s="11"/>
      <c r="C2515" s="11"/>
      <c r="D2515" s="11"/>
      <c r="E2515" s="11"/>
      <c r="H2515" s="11"/>
      <c r="I2515" s="202"/>
      <c r="J2515" s="11"/>
      <c r="K2515" s="11"/>
      <c r="L2515" s="11"/>
      <c r="M2515" s="11"/>
      <c r="N2515" s="11"/>
      <c r="O2515" s="11"/>
      <c r="P2515" s="11"/>
      <c r="Q2515" s="11"/>
      <c r="R2515" s="11"/>
      <c r="S2515" s="11"/>
      <c r="T2515" s="11"/>
      <c r="U2515" s="11"/>
      <c r="V2515" s="11"/>
      <c r="W2515" s="11"/>
      <c r="X2515" s="11"/>
      <c r="Y2515" s="11"/>
      <c r="Z2515" s="11"/>
      <c r="AA2515" s="11"/>
      <c r="AB2515" s="11"/>
      <c r="AC2515" s="11"/>
      <c r="AD2515" s="11"/>
      <c r="AE2515" s="11"/>
      <c r="AF2515" s="11"/>
      <c r="AG2515" s="11"/>
      <c r="AH2515" s="11"/>
    </row>
    <row r="2516" spans="1:34" x14ac:dyDescent="0.25">
      <c r="A2516" s="11"/>
      <c r="B2516" s="11"/>
      <c r="C2516" s="11"/>
      <c r="D2516" s="11"/>
      <c r="E2516" s="11"/>
      <c r="H2516" s="11"/>
      <c r="I2516" s="202"/>
      <c r="J2516" s="11"/>
      <c r="K2516" s="11"/>
      <c r="L2516" s="11"/>
      <c r="M2516" s="11"/>
      <c r="N2516" s="11"/>
      <c r="O2516" s="11"/>
      <c r="P2516" s="11"/>
      <c r="Q2516" s="11"/>
      <c r="R2516" s="11"/>
      <c r="S2516" s="11"/>
      <c r="T2516" s="11"/>
      <c r="U2516" s="11"/>
      <c r="V2516" s="11"/>
      <c r="W2516" s="11"/>
      <c r="X2516" s="11"/>
      <c r="Y2516" s="11"/>
      <c r="Z2516" s="11"/>
      <c r="AA2516" s="11"/>
      <c r="AB2516" s="11"/>
      <c r="AC2516" s="11"/>
      <c r="AD2516" s="11"/>
      <c r="AE2516" s="11"/>
      <c r="AF2516" s="11"/>
      <c r="AG2516" s="11"/>
      <c r="AH2516" s="11"/>
    </row>
    <row r="2517" spans="1:34" x14ac:dyDescent="0.25">
      <c r="A2517" s="11"/>
      <c r="B2517" s="11"/>
      <c r="C2517" s="11"/>
      <c r="D2517" s="11"/>
      <c r="E2517" s="11"/>
      <c r="H2517" s="11"/>
      <c r="I2517" s="202"/>
      <c r="J2517" s="11"/>
      <c r="K2517" s="11"/>
      <c r="L2517" s="11"/>
      <c r="M2517" s="11"/>
      <c r="N2517" s="11"/>
      <c r="O2517" s="11"/>
      <c r="P2517" s="11"/>
      <c r="Q2517" s="11"/>
      <c r="R2517" s="11"/>
      <c r="S2517" s="11"/>
      <c r="T2517" s="11"/>
      <c r="U2517" s="11"/>
      <c r="V2517" s="11"/>
      <c r="W2517" s="11"/>
      <c r="X2517" s="11"/>
      <c r="Y2517" s="11"/>
      <c r="Z2517" s="11"/>
      <c r="AA2517" s="11"/>
      <c r="AB2517" s="11"/>
      <c r="AC2517" s="11"/>
      <c r="AD2517" s="11"/>
      <c r="AE2517" s="11"/>
      <c r="AF2517" s="11"/>
      <c r="AG2517" s="11"/>
      <c r="AH2517" s="11"/>
    </row>
    <row r="2518" spans="1:34" x14ac:dyDescent="0.25">
      <c r="A2518" s="11"/>
      <c r="B2518" s="11"/>
      <c r="C2518" s="11"/>
      <c r="D2518" s="11"/>
      <c r="E2518" s="11"/>
      <c r="H2518" s="11"/>
      <c r="I2518" s="202"/>
      <c r="J2518" s="11"/>
      <c r="K2518" s="11"/>
      <c r="L2518" s="11"/>
      <c r="M2518" s="11"/>
      <c r="N2518" s="11"/>
      <c r="O2518" s="11"/>
      <c r="P2518" s="11"/>
      <c r="Q2518" s="11"/>
      <c r="R2518" s="11"/>
      <c r="S2518" s="11"/>
      <c r="T2518" s="11"/>
      <c r="U2518" s="11"/>
      <c r="V2518" s="11"/>
      <c r="W2518" s="11"/>
      <c r="X2518" s="11"/>
      <c r="Y2518" s="11"/>
      <c r="Z2518" s="11"/>
      <c r="AA2518" s="11"/>
      <c r="AB2518" s="11"/>
      <c r="AC2518" s="11"/>
      <c r="AD2518" s="11"/>
      <c r="AE2518" s="11"/>
      <c r="AF2518" s="11"/>
      <c r="AG2518" s="11"/>
      <c r="AH2518" s="11"/>
    </row>
    <row r="2519" spans="1:34" x14ac:dyDescent="0.25">
      <c r="A2519" s="11"/>
      <c r="B2519" s="11"/>
      <c r="C2519" s="11"/>
      <c r="D2519" s="11"/>
      <c r="E2519" s="11"/>
      <c r="H2519" s="11"/>
      <c r="I2519" s="202"/>
      <c r="J2519" s="11"/>
      <c r="K2519" s="11"/>
      <c r="L2519" s="11"/>
      <c r="M2519" s="11"/>
      <c r="N2519" s="11"/>
      <c r="O2519" s="11"/>
      <c r="P2519" s="11"/>
      <c r="Q2519" s="11"/>
      <c r="R2519" s="11"/>
      <c r="S2519" s="11"/>
      <c r="T2519" s="11"/>
      <c r="U2519" s="11"/>
      <c r="V2519" s="11"/>
      <c r="W2519" s="11"/>
      <c r="X2519" s="11"/>
      <c r="Y2519" s="11"/>
      <c r="Z2519" s="11"/>
      <c r="AA2519" s="11"/>
      <c r="AB2519" s="11"/>
      <c r="AC2519" s="11"/>
      <c r="AD2519" s="11"/>
      <c r="AE2519" s="11"/>
      <c r="AF2519" s="11"/>
      <c r="AG2519" s="11"/>
      <c r="AH2519" s="11"/>
    </row>
    <row r="2520" spans="1:34" x14ac:dyDescent="0.25">
      <c r="A2520" s="11"/>
      <c r="B2520" s="11"/>
      <c r="C2520" s="11"/>
      <c r="D2520" s="11"/>
      <c r="E2520" s="11"/>
      <c r="H2520" s="11"/>
      <c r="I2520" s="202"/>
      <c r="J2520" s="11"/>
      <c r="K2520" s="11"/>
      <c r="L2520" s="11"/>
      <c r="M2520" s="11"/>
      <c r="N2520" s="11"/>
      <c r="O2520" s="11"/>
      <c r="P2520" s="11"/>
      <c r="Q2520" s="11"/>
      <c r="R2520" s="11"/>
      <c r="S2520" s="11"/>
      <c r="T2520" s="11"/>
      <c r="U2520" s="11"/>
      <c r="V2520" s="11"/>
      <c r="W2520" s="11"/>
      <c r="X2520" s="11"/>
      <c r="Y2520" s="11"/>
      <c r="Z2520" s="11"/>
      <c r="AA2520" s="11"/>
      <c r="AB2520" s="11"/>
      <c r="AC2520" s="11"/>
      <c r="AD2520" s="11"/>
      <c r="AE2520" s="11"/>
      <c r="AF2520" s="11"/>
      <c r="AG2520" s="11"/>
      <c r="AH2520" s="11"/>
    </row>
    <row r="2521" spans="1:34" x14ac:dyDescent="0.25">
      <c r="A2521" s="11"/>
      <c r="B2521" s="11"/>
      <c r="C2521" s="11"/>
      <c r="D2521" s="11"/>
      <c r="E2521" s="11"/>
      <c r="H2521" s="11"/>
      <c r="I2521" s="202"/>
      <c r="J2521" s="11"/>
      <c r="K2521" s="11"/>
      <c r="L2521" s="11"/>
      <c r="M2521" s="11"/>
      <c r="N2521" s="11"/>
      <c r="O2521" s="11"/>
      <c r="P2521" s="11"/>
      <c r="Q2521" s="11"/>
      <c r="R2521" s="11"/>
      <c r="S2521" s="11"/>
      <c r="T2521" s="11"/>
      <c r="U2521" s="11"/>
      <c r="V2521" s="11"/>
      <c r="W2521" s="11"/>
      <c r="X2521" s="11"/>
      <c r="Y2521" s="11"/>
      <c r="Z2521" s="11"/>
      <c r="AA2521" s="11"/>
      <c r="AB2521" s="11"/>
      <c r="AC2521" s="11"/>
      <c r="AD2521" s="11"/>
      <c r="AE2521" s="11"/>
      <c r="AF2521" s="11"/>
      <c r="AG2521" s="11"/>
      <c r="AH2521" s="11"/>
    </row>
    <row r="2522" spans="1:34" x14ac:dyDescent="0.25">
      <c r="A2522" s="11"/>
      <c r="B2522" s="11"/>
      <c r="C2522" s="11"/>
      <c r="D2522" s="11"/>
      <c r="E2522" s="11"/>
      <c r="H2522" s="11"/>
      <c r="I2522" s="202"/>
      <c r="J2522" s="11"/>
      <c r="K2522" s="11"/>
      <c r="L2522" s="11"/>
      <c r="M2522" s="11"/>
      <c r="N2522" s="11"/>
      <c r="O2522" s="11"/>
      <c r="P2522" s="11"/>
      <c r="Q2522" s="11"/>
      <c r="R2522" s="11"/>
      <c r="S2522" s="11"/>
      <c r="T2522" s="11"/>
      <c r="U2522" s="11"/>
      <c r="V2522" s="11"/>
      <c r="W2522" s="11"/>
      <c r="X2522" s="11"/>
      <c r="Y2522" s="11"/>
      <c r="Z2522" s="11"/>
      <c r="AA2522" s="11"/>
      <c r="AB2522" s="11"/>
      <c r="AC2522" s="11"/>
      <c r="AD2522" s="11"/>
      <c r="AE2522" s="11"/>
      <c r="AF2522" s="11"/>
      <c r="AG2522" s="11"/>
      <c r="AH2522" s="11"/>
    </row>
    <row r="2523" spans="1:34" x14ac:dyDescent="0.25">
      <c r="A2523" s="11"/>
      <c r="B2523" s="11"/>
      <c r="C2523" s="11"/>
      <c r="D2523" s="11"/>
      <c r="E2523" s="11"/>
      <c r="H2523" s="11"/>
      <c r="I2523" s="202"/>
      <c r="J2523" s="11"/>
      <c r="K2523" s="11"/>
      <c r="L2523" s="11"/>
      <c r="M2523" s="11"/>
      <c r="N2523" s="11"/>
      <c r="O2523" s="11"/>
      <c r="P2523" s="11"/>
      <c r="Q2523" s="11"/>
      <c r="R2523" s="11"/>
      <c r="S2523" s="11"/>
      <c r="T2523" s="11"/>
      <c r="U2523" s="11"/>
      <c r="V2523" s="11"/>
      <c r="W2523" s="11"/>
      <c r="X2523" s="11"/>
      <c r="Y2523" s="11"/>
      <c r="Z2523" s="11"/>
      <c r="AA2523" s="11"/>
      <c r="AB2523" s="11"/>
      <c r="AC2523" s="11"/>
      <c r="AD2523" s="11"/>
      <c r="AE2523" s="11"/>
      <c r="AF2523" s="11"/>
      <c r="AG2523" s="11"/>
      <c r="AH2523" s="11"/>
    </row>
    <row r="2524" spans="1:34" x14ac:dyDescent="0.25">
      <c r="A2524" s="11"/>
      <c r="B2524" s="11"/>
      <c r="C2524" s="11"/>
      <c r="D2524" s="11"/>
      <c r="E2524" s="11"/>
      <c r="H2524" s="11"/>
      <c r="I2524" s="202"/>
      <c r="J2524" s="11"/>
      <c r="K2524" s="11"/>
      <c r="L2524" s="11"/>
      <c r="M2524" s="11"/>
      <c r="N2524" s="11"/>
      <c r="O2524" s="11"/>
      <c r="P2524" s="11"/>
      <c r="Q2524" s="11"/>
      <c r="R2524" s="11"/>
      <c r="S2524" s="11"/>
      <c r="T2524" s="11"/>
      <c r="U2524" s="11"/>
      <c r="V2524" s="11"/>
      <c r="W2524" s="11"/>
      <c r="X2524" s="11"/>
      <c r="Y2524" s="11"/>
      <c r="Z2524" s="11"/>
      <c r="AA2524" s="11"/>
      <c r="AB2524" s="11"/>
      <c r="AC2524" s="11"/>
      <c r="AD2524" s="11"/>
      <c r="AE2524" s="11"/>
      <c r="AF2524" s="11"/>
      <c r="AG2524" s="11"/>
      <c r="AH2524" s="11"/>
    </row>
    <row r="2525" spans="1:34" x14ac:dyDescent="0.25">
      <c r="A2525" s="11"/>
      <c r="B2525" s="11"/>
      <c r="C2525" s="11"/>
      <c r="D2525" s="11"/>
      <c r="E2525" s="11"/>
      <c r="H2525" s="11"/>
      <c r="I2525" s="202"/>
      <c r="J2525" s="11"/>
      <c r="K2525" s="11"/>
      <c r="L2525" s="11"/>
      <c r="M2525" s="11"/>
      <c r="N2525" s="11"/>
      <c r="O2525" s="11"/>
      <c r="P2525" s="11"/>
      <c r="Q2525" s="11"/>
      <c r="R2525" s="11"/>
      <c r="S2525" s="11"/>
      <c r="T2525" s="11"/>
      <c r="U2525" s="11"/>
      <c r="V2525" s="11"/>
      <c r="W2525" s="11"/>
      <c r="X2525" s="11"/>
      <c r="Y2525" s="11"/>
      <c r="Z2525" s="11"/>
      <c r="AA2525" s="11"/>
      <c r="AB2525" s="11"/>
      <c r="AC2525" s="11"/>
      <c r="AD2525" s="11"/>
      <c r="AE2525" s="11"/>
      <c r="AF2525" s="11"/>
      <c r="AG2525" s="11"/>
      <c r="AH2525" s="11"/>
    </row>
    <row r="2526" spans="1:34" x14ac:dyDescent="0.25">
      <c r="A2526" s="11"/>
      <c r="B2526" s="11"/>
      <c r="C2526" s="11"/>
      <c r="D2526" s="11"/>
      <c r="E2526" s="11"/>
      <c r="H2526" s="11"/>
      <c r="I2526" s="202"/>
      <c r="J2526" s="11"/>
      <c r="K2526" s="11"/>
      <c r="L2526" s="11"/>
      <c r="M2526" s="11"/>
      <c r="N2526" s="11"/>
      <c r="O2526" s="11"/>
      <c r="P2526" s="11"/>
      <c r="Q2526" s="11"/>
      <c r="R2526" s="11"/>
      <c r="S2526" s="11"/>
      <c r="T2526" s="11"/>
      <c r="U2526" s="11"/>
      <c r="V2526" s="11"/>
      <c r="W2526" s="11"/>
      <c r="X2526" s="11"/>
      <c r="Y2526" s="11"/>
      <c r="Z2526" s="11"/>
      <c r="AA2526" s="11"/>
      <c r="AB2526" s="11"/>
      <c r="AC2526" s="11"/>
      <c r="AD2526" s="11"/>
      <c r="AE2526" s="11"/>
      <c r="AF2526" s="11"/>
      <c r="AG2526" s="11"/>
      <c r="AH2526" s="11"/>
    </row>
    <row r="2527" spans="1:34" x14ac:dyDescent="0.25">
      <c r="A2527" s="11"/>
      <c r="B2527" s="11"/>
      <c r="C2527" s="11"/>
      <c r="D2527" s="11"/>
      <c r="E2527" s="11"/>
      <c r="H2527" s="11"/>
      <c r="I2527" s="202"/>
      <c r="J2527" s="11"/>
      <c r="K2527" s="11"/>
      <c r="L2527" s="11"/>
      <c r="M2527" s="11"/>
      <c r="N2527" s="11"/>
      <c r="O2527" s="11"/>
      <c r="P2527" s="11"/>
      <c r="Q2527" s="11"/>
      <c r="R2527" s="11"/>
      <c r="S2527" s="11"/>
      <c r="T2527" s="11"/>
      <c r="U2527" s="11"/>
      <c r="V2527" s="11"/>
      <c r="W2527" s="11"/>
      <c r="X2527" s="11"/>
      <c r="Y2527" s="11"/>
      <c r="Z2527" s="11"/>
      <c r="AA2527" s="11"/>
      <c r="AB2527" s="11"/>
      <c r="AC2527" s="11"/>
      <c r="AD2527" s="11"/>
      <c r="AE2527" s="11"/>
      <c r="AF2527" s="11"/>
      <c r="AG2527" s="11"/>
      <c r="AH2527" s="11"/>
    </row>
    <row r="2528" spans="1:34" x14ac:dyDescent="0.25">
      <c r="A2528" s="11"/>
      <c r="B2528" s="11"/>
      <c r="C2528" s="11"/>
      <c r="D2528" s="11"/>
      <c r="E2528" s="11"/>
      <c r="H2528" s="11"/>
      <c r="I2528" s="202"/>
      <c r="J2528" s="11"/>
      <c r="K2528" s="11"/>
      <c r="L2528" s="11"/>
      <c r="M2528" s="11"/>
      <c r="N2528" s="11"/>
      <c r="O2528" s="11"/>
      <c r="P2528" s="11"/>
      <c r="Q2528" s="11"/>
      <c r="R2528" s="11"/>
      <c r="S2528" s="11"/>
      <c r="T2528" s="11"/>
      <c r="U2528" s="11"/>
      <c r="V2528" s="11"/>
      <c r="W2528" s="11"/>
      <c r="X2528" s="11"/>
      <c r="Y2528" s="11"/>
      <c r="Z2528" s="11"/>
      <c r="AA2528" s="11"/>
      <c r="AB2528" s="11"/>
      <c r="AC2528" s="11"/>
      <c r="AD2528" s="11"/>
      <c r="AE2528" s="11"/>
      <c r="AF2528" s="11"/>
      <c r="AG2528" s="11"/>
      <c r="AH2528" s="11"/>
    </row>
    <row r="2529" spans="1:34" x14ac:dyDescent="0.25">
      <c r="A2529" s="11"/>
      <c r="B2529" s="11"/>
      <c r="C2529" s="11"/>
      <c r="D2529" s="11"/>
      <c r="E2529" s="11"/>
      <c r="H2529" s="11"/>
      <c r="I2529" s="202"/>
      <c r="J2529" s="11"/>
      <c r="K2529" s="11"/>
      <c r="L2529" s="11"/>
      <c r="M2529" s="11"/>
      <c r="N2529" s="11"/>
      <c r="O2529" s="11"/>
      <c r="P2529" s="11"/>
      <c r="Q2529" s="11"/>
      <c r="R2529" s="11"/>
      <c r="S2529" s="11"/>
      <c r="T2529" s="11"/>
      <c r="U2529" s="11"/>
      <c r="V2529" s="11"/>
      <c r="W2529" s="11"/>
      <c r="X2529" s="11"/>
      <c r="Y2529" s="11"/>
      <c r="Z2529" s="11"/>
      <c r="AA2529" s="11"/>
      <c r="AB2529" s="11"/>
      <c r="AC2529" s="11"/>
      <c r="AD2529" s="11"/>
      <c r="AE2529" s="11"/>
      <c r="AF2529" s="11"/>
      <c r="AG2529" s="11"/>
      <c r="AH2529" s="11"/>
    </row>
    <row r="2530" spans="1:34" x14ac:dyDescent="0.25">
      <c r="A2530" s="11"/>
      <c r="B2530" s="11"/>
      <c r="C2530" s="11"/>
      <c r="D2530" s="11"/>
      <c r="E2530" s="11"/>
      <c r="H2530" s="11"/>
      <c r="I2530" s="202"/>
      <c r="J2530" s="11"/>
      <c r="K2530" s="11"/>
      <c r="L2530" s="11"/>
      <c r="M2530" s="11"/>
      <c r="N2530" s="11"/>
      <c r="O2530" s="11"/>
      <c r="P2530" s="11"/>
      <c r="Q2530" s="11"/>
      <c r="R2530" s="11"/>
      <c r="S2530" s="11"/>
      <c r="T2530" s="11"/>
      <c r="U2530" s="11"/>
      <c r="V2530" s="11"/>
      <c r="W2530" s="11"/>
      <c r="X2530" s="11"/>
      <c r="Y2530" s="11"/>
      <c r="Z2530" s="11"/>
      <c r="AA2530" s="11"/>
      <c r="AB2530" s="11"/>
      <c r="AC2530" s="11"/>
      <c r="AD2530" s="11"/>
      <c r="AE2530" s="11"/>
      <c r="AF2530" s="11"/>
      <c r="AG2530" s="11"/>
      <c r="AH2530" s="11"/>
    </row>
    <row r="2531" spans="1:34" x14ac:dyDescent="0.25">
      <c r="A2531" s="11"/>
      <c r="B2531" s="11"/>
      <c r="C2531" s="11"/>
      <c r="D2531" s="11"/>
      <c r="E2531" s="11"/>
      <c r="H2531" s="11"/>
      <c r="I2531" s="202"/>
      <c r="J2531" s="11"/>
      <c r="K2531" s="11"/>
      <c r="L2531" s="11"/>
      <c r="M2531" s="11"/>
      <c r="N2531" s="11"/>
      <c r="O2531" s="11"/>
      <c r="P2531" s="11"/>
      <c r="Q2531" s="11"/>
      <c r="R2531" s="11"/>
      <c r="S2531" s="11"/>
      <c r="T2531" s="11"/>
      <c r="U2531" s="11"/>
      <c r="V2531" s="11"/>
      <c r="W2531" s="11"/>
      <c r="X2531" s="11"/>
      <c r="Y2531" s="11"/>
      <c r="Z2531" s="11"/>
      <c r="AA2531" s="11"/>
      <c r="AB2531" s="11"/>
      <c r="AC2531" s="11"/>
      <c r="AD2531" s="11"/>
      <c r="AE2531" s="11"/>
      <c r="AF2531" s="11"/>
      <c r="AG2531" s="11"/>
      <c r="AH2531" s="11"/>
    </row>
    <row r="2532" spans="1:34" x14ac:dyDescent="0.25">
      <c r="A2532" s="11"/>
      <c r="B2532" s="11"/>
      <c r="C2532" s="11"/>
      <c r="D2532" s="11"/>
      <c r="E2532" s="11"/>
      <c r="H2532" s="11"/>
      <c r="I2532" s="202"/>
      <c r="J2532" s="11"/>
      <c r="K2532" s="11"/>
      <c r="L2532" s="11"/>
      <c r="M2532" s="11"/>
      <c r="N2532" s="11"/>
      <c r="O2532" s="11"/>
      <c r="P2532" s="11"/>
      <c r="Q2532" s="11"/>
      <c r="R2532" s="11"/>
      <c r="S2532" s="11"/>
      <c r="T2532" s="11"/>
      <c r="U2532" s="11"/>
      <c r="V2532" s="11"/>
      <c r="W2532" s="11"/>
      <c r="X2532" s="11"/>
      <c r="Y2532" s="11"/>
      <c r="Z2532" s="11"/>
      <c r="AA2532" s="11"/>
      <c r="AB2532" s="11"/>
      <c r="AC2532" s="11"/>
      <c r="AD2532" s="11"/>
      <c r="AE2532" s="11"/>
      <c r="AF2532" s="11"/>
      <c r="AG2532" s="11"/>
      <c r="AH2532" s="11"/>
    </row>
    <row r="2533" spans="1:34" x14ac:dyDescent="0.25">
      <c r="A2533" s="11"/>
      <c r="B2533" s="11"/>
      <c r="C2533" s="11"/>
      <c r="D2533" s="11"/>
      <c r="E2533" s="11"/>
      <c r="H2533" s="11"/>
      <c r="I2533" s="202"/>
      <c r="J2533" s="11"/>
      <c r="K2533" s="11"/>
      <c r="L2533" s="11"/>
      <c r="M2533" s="11"/>
      <c r="N2533" s="11"/>
      <c r="O2533" s="11"/>
      <c r="P2533" s="11"/>
      <c r="Q2533" s="11"/>
      <c r="R2533" s="11"/>
      <c r="S2533" s="11"/>
      <c r="T2533" s="11"/>
      <c r="U2533" s="11"/>
      <c r="V2533" s="11"/>
      <c r="W2533" s="11"/>
      <c r="X2533" s="11"/>
      <c r="Y2533" s="11"/>
      <c r="Z2533" s="11"/>
      <c r="AA2533" s="11"/>
      <c r="AB2533" s="11"/>
      <c r="AC2533" s="11"/>
      <c r="AD2533" s="11"/>
      <c r="AE2533" s="11"/>
      <c r="AF2533" s="11"/>
      <c r="AG2533" s="11"/>
      <c r="AH2533" s="11"/>
    </row>
    <row r="2534" spans="1:34" x14ac:dyDescent="0.25">
      <c r="A2534" s="11"/>
      <c r="B2534" s="11"/>
      <c r="C2534" s="11"/>
      <c r="D2534" s="11"/>
      <c r="E2534" s="11"/>
      <c r="H2534" s="11"/>
      <c r="I2534" s="202"/>
      <c r="J2534" s="11"/>
      <c r="K2534" s="11"/>
      <c r="L2534" s="11"/>
      <c r="M2534" s="11"/>
      <c r="N2534" s="11"/>
      <c r="O2534" s="11"/>
      <c r="P2534" s="11"/>
      <c r="Q2534" s="11"/>
      <c r="R2534" s="11"/>
      <c r="S2534" s="11"/>
      <c r="T2534" s="11"/>
      <c r="U2534" s="11"/>
      <c r="V2534" s="11"/>
      <c r="W2534" s="11"/>
      <c r="X2534" s="11"/>
      <c r="Y2534" s="11"/>
      <c r="Z2534" s="11"/>
      <c r="AA2534" s="11"/>
      <c r="AB2534" s="11"/>
      <c r="AC2534" s="11"/>
      <c r="AD2534" s="11"/>
      <c r="AE2534" s="11"/>
      <c r="AF2534" s="11"/>
      <c r="AG2534" s="11"/>
      <c r="AH2534" s="11"/>
    </row>
    <row r="2535" spans="1:34" x14ac:dyDescent="0.25">
      <c r="A2535" s="11"/>
      <c r="B2535" s="11"/>
      <c r="C2535" s="11"/>
      <c r="D2535" s="11"/>
      <c r="E2535" s="11"/>
      <c r="H2535" s="11"/>
      <c r="I2535" s="202"/>
      <c r="J2535" s="11"/>
      <c r="K2535" s="11"/>
      <c r="L2535" s="11"/>
      <c r="M2535" s="11"/>
      <c r="N2535" s="11"/>
      <c r="O2535" s="11"/>
      <c r="P2535" s="11"/>
      <c r="Q2535" s="11"/>
      <c r="R2535" s="11"/>
      <c r="S2535" s="11"/>
      <c r="T2535" s="11"/>
      <c r="U2535" s="11"/>
      <c r="V2535" s="11"/>
      <c r="W2535" s="11"/>
      <c r="X2535" s="11"/>
      <c r="Y2535" s="11"/>
      <c r="Z2535" s="11"/>
      <c r="AA2535" s="11"/>
      <c r="AB2535" s="11"/>
      <c r="AC2535" s="11"/>
      <c r="AD2535" s="11"/>
      <c r="AE2535" s="11"/>
      <c r="AF2535" s="11"/>
      <c r="AG2535" s="11"/>
      <c r="AH2535" s="11"/>
    </row>
    <row r="2536" spans="1:34" x14ac:dyDescent="0.25">
      <c r="A2536" s="11"/>
      <c r="B2536" s="11"/>
      <c r="C2536" s="11"/>
      <c r="D2536" s="11"/>
      <c r="E2536" s="11"/>
      <c r="H2536" s="11"/>
      <c r="I2536" s="202"/>
      <c r="J2536" s="11"/>
      <c r="K2536" s="11"/>
      <c r="L2536" s="11"/>
      <c r="M2536" s="11"/>
      <c r="N2536" s="11"/>
      <c r="O2536" s="11"/>
      <c r="P2536" s="11"/>
      <c r="Q2536" s="11"/>
      <c r="R2536" s="11"/>
      <c r="S2536" s="11"/>
      <c r="T2536" s="11"/>
      <c r="U2536" s="11"/>
      <c r="V2536" s="11"/>
      <c r="W2536" s="11"/>
      <c r="X2536" s="11"/>
      <c r="Y2536" s="11"/>
      <c r="Z2536" s="11"/>
      <c r="AA2536" s="11"/>
      <c r="AB2536" s="11"/>
      <c r="AC2536" s="11"/>
      <c r="AD2536" s="11"/>
      <c r="AE2536" s="11"/>
      <c r="AF2536" s="11"/>
      <c r="AG2536" s="11"/>
      <c r="AH2536" s="11"/>
    </row>
    <row r="2537" spans="1:34" x14ac:dyDescent="0.25">
      <c r="A2537" s="11"/>
      <c r="B2537" s="11"/>
      <c r="C2537" s="11"/>
      <c r="D2537" s="11"/>
      <c r="E2537" s="11"/>
      <c r="H2537" s="11"/>
      <c r="I2537" s="202"/>
      <c r="J2537" s="11"/>
      <c r="K2537" s="11"/>
      <c r="L2537" s="11"/>
      <c r="M2537" s="11"/>
      <c r="N2537" s="11"/>
      <c r="O2537" s="11"/>
      <c r="P2537" s="11"/>
      <c r="Q2537" s="11"/>
      <c r="R2537" s="11"/>
      <c r="S2537" s="11"/>
      <c r="T2537" s="11"/>
      <c r="U2537" s="11"/>
      <c r="V2537" s="11"/>
      <c r="W2537" s="11"/>
      <c r="X2537" s="11"/>
      <c r="Y2537" s="11"/>
      <c r="Z2537" s="11"/>
      <c r="AA2537" s="11"/>
      <c r="AB2537" s="11"/>
      <c r="AC2537" s="11"/>
      <c r="AD2537" s="11"/>
      <c r="AE2537" s="11"/>
      <c r="AF2537" s="11"/>
      <c r="AG2537" s="11"/>
      <c r="AH2537" s="11"/>
    </row>
    <row r="2538" spans="1:34" x14ac:dyDescent="0.25">
      <c r="A2538" s="11"/>
      <c r="B2538" s="11"/>
      <c r="C2538" s="11"/>
      <c r="D2538" s="11"/>
      <c r="E2538" s="11"/>
      <c r="H2538" s="11"/>
      <c r="I2538" s="202"/>
      <c r="J2538" s="11"/>
      <c r="K2538" s="11"/>
      <c r="L2538" s="11"/>
      <c r="M2538" s="11"/>
      <c r="N2538" s="11"/>
      <c r="O2538" s="11"/>
      <c r="P2538" s="11"/>
      <c r="Q2538" s="11"/>
      <c r="R2538" s="11"/>
      <c r="S2538" s="11"/>
      <c r="T2538" s="11"/>
      <c r="U2538" s="11"/>
      <c r="V2538" s="11"/>
      <c r="W2538" s="11"/>
      <c r="X2538" s="11"/>
      <c r="Y2538" s="11"/>
      <c r="Z2538" s="11"/>
      <c r="AA2538" s="11"/>
      <c r="AB2538" s="11"/>
      <c r="AC2538" s="11"/>
      <c r="AD2538" s="11"/>
      <c r="AE2538" s="11"/>
      <c r="AF2538" s="11"/>
      <c r="AG2538" s="11"/>
      <c r="AH2538" s="11"/>
    </row>
    <row r="2539" spans="1:34" x14ac:dyDescent="0.25">
      <c r="A2539" s="11"/>
      <c r="B2539" s="11"/>
      <c r="C2539" s="11"/>
      <c r="D2539" s="11"/>
      <c r="E2539" s="11"/>
      <c r="H2539" s="11"/>
      <c r="I2539" s="202"/>
      <c r="J2539" s="11"/>
      <c r="K2539" s="11"/>
      <c r="L2539" s="11"/>
      <c r="M2539" s="11"/>
      <c r="N2539" s="11"/>
      <c r="O2539" s="11"/>
      <c r="P2539" s="11"/>
      <c r="Q2539" s="11"/>
      <c r="R2539" s="11"/>
      <c r="S2539" s="11"/>
      <c r="T2539" s="11"/>
      <c r="U2539" s="11"/>
      <c r="V2539" s="11"/>
      <c r="W2539" s="11"/>
      <c r="X2539" s="11"/>
      <c r="Y2539" s="11"/>
      <c r="Z2539" s="11"/>
      <c r="AA2539" s="11"/>
      <c r="AB2539" s="11"/>
      <c r="AC2539" s="11"/>
      <c r="AD2539" s="11"/>
      <c r="AE2539" s="11"/>
      <c r="AF2539" s="11"/>
      <c r="AG2539" s="11"/>
      <c r="AH2539" s="11"/>
    </row>
    <row r="2540" spans="1:34" x14ac:dyDescent="0.25">
      <c r="A2540" s="11"/>
      <c r="B2540" s="11"/>
      <c r="C2540" s="11"/>
      <c r="D2540" s="11"/>
      <c r="E2540" s="11"/>
      <c r="H2540" s="11"/>
      <c r="I2540" s="202"/>
      <c r="J2540" s="11"/>
      <c r="K2540" s="11"/>
      <c r="L2540" s="11"/>
      <c r="M2540" s="11"/>
      <c r="N2540" s="11"/>
      <c r="O2540" s="11"/>
      <c r="P2540" s="11"/>
      <c r="Q2540" s="11"/>
      <c r="R2540" s="11"/>
      <c r="S2540" s="11"/>
      <c r="T2540" s="11"/>
      <c r="U2540" s="11"/>
      <c r="V2540" s="11"/>
      <c r="W2540" s="11"/>
      <c r="X2540" s="11"/>
      <c r="Y2540" s="11"/>
      <c r="Z2540" s="11"/>
      <c r="AA2540" s="11"/>
      <c r="AB2540" s="11"/>
      <c r="AC2540" s="11"/>
      <c r="AD2540" s="11"/>
      <c r="AE2540" s="11"/>
      <c r="AF2540" s="11"/>
      <c r="AG2540" s="11"/>
      <c r="AH2540" s="11"/>
    </row>
    <row r="2541" spans="1:34" x14ac:dyDescent="0.25">
      <c r="A2541" s="11"/>
      <c r="B2541" s="11"/>
      <c r="C2541" s="11"/>
      <c r="D2541" s="11"/>
      <c r="E2541" s="11"/>
      <c r="H2541" s="11"/>
      <c r="I2541" s="202"/>
      <c r="J2541" s="11"/>
      <c r="K2541" s="11"/>
      <c r="L2541" s="11"/>
      <c r="M2541" s="11"/>
      <c r="N2541" s="11"/>
      <c r="O2541" s="11"/>
      <c r="P2541" s="11"/>
      <c r="Q2541" s="11"/>
      <c r="R2541" s="11"/>
      <c r="S2541" s="11"/>
      <c r="T2541" s="11"/>
      <c r="U2541" s="11"/>
      <c r="V2541" s="11"/>
      <c r="W2541" s="11"/>
      <c r="X2541" s="11"/>
      <c r="Y2541" s="11"/>
      <c r="Z2541" s="11"/>
      <c r="AA2541" s="11"/>
      <c r="AB2541" s="11"/>
      <c r="AC2541" s="11"/>
      <c r="AD2541" s="11"/>
      <c r="AE2541" s="11"/>
      <c r="AF2541" s="11"/>
      <c r="AG2541" s="11"/>
      <c r="AH2541" s="11"/>
    </row>
    <row r="2542" spans="1:34" x14ac:dyDescent="0.25">
      <c r="A2542" s="11"/>
      <c r="B2542" s="11"/>
      <c r="C2542" s="11"/>
      <c r="D2542" s="11"/>
      <c r="E2542" s="11"/>
      <c r="H2542" s="11"/>
      <c r="I2542" s="202"/>
      <c r="J2542" s="11"/>
      <c r="K2542" s="11"/>
      <c r="L2542" s="11"/>
      <c r="M2542" s="11"/>
      <c r="N2542" s="11"/>
      <c r="O2542" s="11"/>
      <c r="P2542" s="11"/>
      <c r="Q2542" s="11"/>
      <c r="R2542" s="11"/>
      <c r="S2542" s="11"/>
      <c r="T2542" s="11"/>
      <c r="U2542" s="11"/>
      <c r="V2542" s="11"/>
      <c r="W2542" s="11"/>
      <c r="X2542" s="11"/>
      <c r="Y2542" s="11"/>
      <c r="Z2542" s="11"/>
      <c r="AA2542" s="11"/>
      <c r="AB2542" s="11"/>
      <c r="AC2542" s="11"/>
      <c r="AD2542" s="11"/>
      <c r="AE2542" s="11"/>
      <c r="AF2542" s="11"/>
      <c r="AG2542" s="11"/>
      <c r="AH2542" s="11"/>
    </row>
    <row r="2543" spans="1:34" x14ac:dyDescent="0.25">
      <c r="A2543" s="11"/>
      <c r="B2543" s="11"/>
      <c r="C2543" s="11"/>
      <c r="D2543" s="11"/>
      <c r="E2543" s="11"/>
      <c r="H2543" s="11"/>
      <c r="I2543" s="202"/>
      <c r="J2543" s="11"/>
      <c r="K2543" s="11"/>
      <c r="L2543" s="11"/>
      <c r="M2543" s="11"/>
      <c r="N2543" s="11"/>
      <c r="O2543" s="11"/>
      <c r="P2543" s="11"/>
      <c r="Q2543" s="11"/>
      <c r="R2543" s="11"/>
      <c r="S2543" s="11"/>
      <c r="T2543" s="11"/>
      <c r="U2543" s="11"/>
      <c r="V2543" s="11"/>
      <c r="W2543" s="11"/>
      <c r="X2543" s="11"/>
      <c r="Y2543" s="11"/>
      <c r="Z2543" s="11"/>
      <c r="AA2543" s="11"/>
      <c r="AB2543" s="11"/>
      <c r="AC2543" s="11"/>
      <c r="AD2543" s="11"/>
      <c r="AE2543" s="11"/>
      <c r="AF2543" s="11"/>
      <c r="AG2543" s="11"/>
      <c r="AH2543" s="11"/>
    </row>
    <row r="2544" spans="1:34" x14ac:dyDescent="0.25">
      <c r="A2544" s="11"/>
      <c r="B2544" s="11"/>
      <c r="C2544" s="11"/>
      <c r="D2544" s="11"/>
      <c r="E2544" s="11"/>
      <c r="H2544" s="11"/>
      <c r="I2544" s="202"/>
      <c r="J2544" s="11"/>
      <c r="K2544" s="11"/>
      <c r="L2544" s="11"/>
      <c r="M2544" s="11"/>
      <c r="N2544" s="11"/>
      <c r="O2544" s="11"/>
      <c r="P2544" s="11"/>
      <c r="Q2544" s="11"/>
      <c r="R2544" s="11"/>
      <c r="S2544" s="11"/>
      <c r="T2544" s="11"/>
      <c r="U2544" s="11"/>
      <c r="V2544" s="11"/>
      <c r="W2544" s="11"/>
      <c r="X2544" s="11"/>
      <c r="Y2544" s="11"/>
      <c r="Z2544" s="11"/>
      <c r="AA2544" s="11"/>
      <c r="AB2544" s="11"/>
      <c r="AC2544" s="11"/>
      <c r="AD2544" s="11"/>
      <c r="AE2544" s="11"/>
      <c r="AF2544" s="11"/>
      <c r="AG2544" s="11"/>
      <c r="AH2544" s="11"/>
    </row>
    <row r="2545" spans="1:34" x14ac:dyDescent="0.25">
      <c r="A2545" s="11"/>
      <c r="B2545" s="11"/>
      <c r="C2545" s="11"/>
      <c r="D2545" s="11"/>
      <c r="E2545" s="11"/>
      <c r="H2545" s="11"/>
      <c r="I2545" s="202"/>
      <c r="J2545" s="11"/>
      <c r="K2545" s="11"/>
      <c r="L2545" s="11"/>
      <c r="M2545" s="11"/>
      <c r="N2545" s="11"/>
      <c r="O2545" s="11"/>
      <c r="P2545" s="11"/>
      <c r="Q2545" s="11"/>
      <c r="R2545" s="11"/>
      <c r="S2545" s="11"/>
      <c r="T2545" s="11"/>
      <c r="U2545" s="11"/>
      <c r="V2545" s="11"/>
      <c r="W2545" s="11"/>
      <c r="X2545" s="11"/>
      <c r="Y2545" s="11"/>
      <c r="Z2545" s="11"/>
      <c r="AA2545" s="11"/>
      <c r="AB2545" s="11"/>
      <c r="AC2545" s="11"/>
      <c r="AD2545" s="11"/>
      <c r="AE2545" s="11"/>
      <c r="AF2545" s="11"/>
      <c r="AG2545" s="11"/>
      <c r="AH2545" s="11"/>
    </row>
    <row r="2546" spans="1:34" x14ac:dyDescent="0.25">
      <c r="A2546" s="11"/>
      <c r="B2546" s="11"/>
      <c r="C2546" s="11"/>
      <c r="D2546" s="11"/>
      <c r="E2546" s="11"/>
      <c r="H2546" s="11"/>
      <c r="I2546" s="202"/>
      <c r="J2546" s="11"/>
      <c r="K2546" s="11"/>
      <c r="L2546" s="11"/>
      <c r="M2546" s="11"/>
      <c r="N2546" s="11"/>
      <c r="O2546" s="11"/>
      <c r="P2546" s="11"/>
      <c r="Q2546" s="11"/>
      <c r="R2546" s="11"/>
      <c r="S2546" s="11"/>
      <c r="T2546" s="11"/>
      <c r="U2546" s="11"/>
      <c r="V2546" s="11"/>
      <c r="W2546" s="11"/>
      <c r="X2546" s="11"/>
      <c r="Y2546" s="11"/>
      <c r="Z2546" s="11"/>
      <c r="AA2546" s="11"/>
      <c r="AB2546" s="11"/>
      <c r="AC2546" s="11"/>
      <c r="AD2546" s="11"/>
      <c r="AE2546" s="11"/>
      <c r="AF2546" s="11"/>
      <c r="AG2546" s="11"/>
      <c r="AH2546" s="11"/>
    </row>
    <row r="2547" spans="1:34" x14ac:dyDescent="0.25">
      <c r="A2547" s="11"/>
      <c r="B2547" s="11"/>
      <c r="C2547" s="11"/>
      <c r="D2547" s="11"/>
      <c r="E2547" s="11"/>
      <c r="H2547" s="11"/>
      <c r="I2547" s="202"/>
      <c r="J2547" s="11"/>
      <c r="K2547" s="11"/>
      <c r="L2547" s="11"/>
      <c r="M2547" s="11"/>
      <c r="N2547" s="11"/>
      <c r="O2547" s="11"/>
      <c r="P2547" s="11"/>
      <c r="Q2547" s="11"/>
      <c r="R2547" s="11"/>
      <c r="S2547" s="11"/>
      <c r="T2547" s="11"/>
      <c r="U2547" s="11"/>
      <c r="V2547" s="11"/>
      <c r="W2547" s="11"/>
      <c r="X2547" s="11"/>
      <c r="Y2547" s="11"/>
      <c r="Z2547" s="11"/>
      <c r="AA2547" s="11"/>
      <c r="AB2547" s="11"/>
      <c r="AC2547" s="11"/>
      <c r="AD2547" s="11"/>
      <c r="AE2547" s="11"/>
      <c r="AF2547" s="11"/>
      <c r="AG2547" s="11"/>
      <c r="AH2547" s="11"/>
    </row>
    <row r="2548" spans="1:34" x14ac:dyDescent="0.25">
      <c r="A2548" s="11"/>
      <c r="B2548" s="11"/>
      <c r="C2548" s="11"/>
      <c r="D2548" s="11"/>
      <c r="E2548" s="11"/>
      <c r="H2548" s="11"/>
      <c r="I2548" s="202"/>
      <c r="J2548" s="11"/>
      <c r="K2548" s="11"/>
      <c r="L2548" s="11"/>
      <c r="M2548" s="11"/>
      <c r="N2548" s="11"/>
      <c r="O2548" s="11"/>
      <c r="P2548" s="11"/>
      <c r="Q2548" s="11"/>
      <c r="R2548" s="11"/>
      <c r="S2548" s="11"/>
      <c r="T2548" s="11"/>
      <c r="U2548" s="11"/>
      <c r="V2548" s="11"/>
      <c r="W2548" s="11"/>
      <c r="X2548" s="11"/>
      <c r="Y2548" s="11"/>
      <c r="Z2548" s="11"/>
      <c r="AA2548" s="11"/>
      <c r="AB2548" s="11"/>
      <c r="AC2548" s="11"/>
      <c r="AD2548" s="11"/>
      <c r="AE2548" s="11"/>
      <c r="AF2548" s="11"/>
      <c r="AG2548" s="11"/>
      <c r="AH2548" s="11"/>
    </row>
    <row r="2549" spans="1:34" x14ac:dyDescent="0.25">
      <c r="A2549" s="11"/>
      <c r="B2549" s="11"/>
      <c r="C2549" s="11"/>
      <c r="D2549" s="11"/>
      <c r="E2549" s="11"/>
      <c r="H2549" s="11"/>
      <c r="I2549" s="202"/>
      <c r="J2549" s="11"/>
      <c r="K2549" s="11"/>
      <c r="L2549" s="11"/>
      <c r="M2549" s="11"/>
      <c r="N2549" s="11"/>
      <c r="O2549" s="11"/>
      <c r="P2549" s="11"/>
      <c r="Q2549" s="11"/>
      <c r="R2549" s="11"/>
      <c r="S2549" s="11"/>
      <c r="T2549" s="11"/>
      <c r="U2549" s="11"/>
      <c r="V2549" s="11"/>
      <c r="W2549" s="11"/>
      <c r="X2549" s="11"/>
      <c r="Y2549" s="11"/>
      <c r="Z2549" s="11"/>
      <c r="AA2549" s="11"/>
      <c r="AB2549" s="11"/>
      <c r="AC2549" s="11"/>
      <c r="AD2549" s="11"/>
      <c r="AE2549" s="11"/>
      <c r="AF2549" s="11"/>
      <c r="AG2549" s="11"/>
      <c r="AH2549" s="11"/>
    </row>
    <row r="2550" spans="1:34" x14ac:dyDescent="0.25">
      <c r="A2550" s="11"/>
      <c r="B2550" s="11"/>
      <c r="C2550" s="11"/>
      <c r="D2550" s="11"/>
      <c r="E2550" s="11"/>
      <c r="H2550" s="11"/>
      <c r="I2550" s="202"/>
      <c r="J2550" s="11"/>
      <c r="K2550" s="11"/>
      <c r="L2550" s="11"/>
      <c r="M2550" s="11"/>
      <c r="N2550" s="11"/>
      <c r="O2550" s="11"/>
      <c r="P2550" s="11"/>
      <c r="Q2550" s="11"/>
      <c r="R2550" s="11"/>
      <c r="S2550" s="11"/>
      <c r="T2550" s="11"/>
      <c r="U2550" s="11"/>
      <c r="V2550" s="11"/>
      <c r="W2550" s="11"/>
      <c r="X2550" s="11"/>
      <c r="Y2550" s="11"/>
      <c r="Z2550" s="11"/>
      <c r="AA2550" s="11"/>
      <c r="AB2550" s="11"/>
      <c r="AC2550" s="11"/>
      <c r="AD2550" s="11"/>
      <c r="AE2550" s="11"/>
      <c r="AF2550" s="11"/>
      <c r="AG2550" s="11"/>
      <c r="AH2550" s="11"/>
    </row>
    <row r="2551" spans="1:34" x14ac:dyDescent="0.25">
      <c r="A2551" s="11"/>
      <c r="B2551" s="11"/>
      <c r="C2551" s="11"/>
      <c r="D2551" s="11"/>
      <c r="E2551" s="11"/>
      <c r="H2551" s="11"/>
      <c r="I2551" s="202"/>
      <c r="J2551" s="11"/>
      <c r="K2551" s="11"/>
      <c r="L2551" s="11"/>
      <c r="M2551" s="11"/>
      <c r="N2551" s="11"/>
      <c r="O2551" s="11"/>
      <c r="P2551" s="11"/>
      <c r="Q2551" s="11"/>
      <c r="R2551" s="11"/>
      <c r="S2551" s="11"/>
      <c r="T2551" s="11"/>
      <c r="U2551" s="11"/>
      <c r="V2551" s="11"/>
      <c r="W2551" s="11"/>
      <c r="X2551" s="11"/>
      <c r="Y2551" s="11"/>
      <c r="Z2551" s="11"/>
      <c r="AA2551" s="11"/>
      <c r="AB2551" s="11"/>
      <c r="AC2551" s="11"/>
      <c r="AD2551" s="11"/>
      <c r="AE2551" s="11"/>
      <c r="AF2551" s="11"/>
      <c r="AG2551" s="11"/>
      <c r="AH2551" s="11"/>
    </row>
    <row r="2552" spans="1:34" x14ac:dyDescent="0.25">
      <c r="A2552" s="11"/>
      <c r="B2552" s="11"/>
      <c r="C2552" s="11"/>
      <c r="D2552" s="11"/>
      <c r="E2552" s="11"/>
      <c r="H2552" s="11"/>
      <c r="I2552" s="202"/>
      <c r="J2552" s="11"/>
      <c r="K2552" s="11"/>
      <c r="L2552" s="11"/>
      <c r="M2552" s="11"/>
      <c r="N2552" s="11"/>
      <c r="O2552" s="11"/>
      <c r="P2552" s="11"/>
      <c r="Q2552" s="11"/>
      <c r="R2552" s="11"/>
      <c r="S2552" s="11"/>
      <c r="T2552" s="11"/>
      <c r="U2552" s="11"/>
      <c r="V2552" s="11"/>
      <c r="W2552" s="11"/>
      <c r="X2552" s="11"/>
      <c r="Y2552" s="11"/>
      <c r="Z2552" s="11"/>
      <c r="AA2552" s="11"/>
      <c r="AB2552" s="11"/>
      <c r="AC2552" s="11"/>
      <c r="AD2552" s="11"/>
      <c r="AE2552" s="11"/>
      <c r="AF2552" s="11"/>
      <c r="AG2552" s="11"/>
      <c r="AH2552" s="11"/>
    </row>
    <row r="2553" spans="1:34" x14ac:dyDescent="0.25">
      <c r="A2553" s="11"/>
      <c r="B2553" s="11"/>
      <c r="C2553" s="11"/>
      <c r="D2553" s="11"/>
      <c r="E2553" s="11"/>
      <c r="H2553" s="11"/>
      <c r="I2553" s="202"/>
      <c r="J2553" s="11"/>
      <c r="K2553" s="11"/>
      <c r="L2553" s="11"/>
      <c r="M2553" s="11"/>
      <c r="N2553" s="11"/>
      <c r="O2553" s="11"/>
      <c r="P2553" s="11"/>
      <c r="Q2553" s="11"/>
      <c r="R2553" s="11"/>
      <c r="S2553" s="11"/>
      <c r="T2553" s="11"/>
      <c r="U2553" s="11"/>
      <c r="V2553" s="11"/>
      <c r="W2553" s="11"/>
      <c r="X2553" s="11"/>
      <c r="Y2553" s="11"/>
      <c r="Z2553" s="11"/>
      <c r="AA2553" s="11"/>
      <c r="AB2553" s="11"/>
      <c r="AC2553" s="11"/>
      <c r="AD2553" s="11"/>
      <c r="AE2553" s="11"/>
      <c r="AF2553" s="11"/>
      <c r="AG2553" s="11"/>
      <c r="AH2553" s="11"/>
    </row>
    <row r="2554" spans="1:34" x14ac:dyDescent="0.25">
      <c r="A2554" s="11"/>
      <c r="B2554" s="11"/>
      <c r="C2554" s="11"/>
      <c r="D2554" s="11"/>
      <c r="E2554" s="11"/>
      <c r="H2554" s="11"/>
      <c r="I2554" s="202"/>
      <c r="J2554" s="11"/>
      <c r="K2554" s="11"/>
      <c r="L2554" s="11"/>
      <c r="M2554" s="11"/>
      <c r="N2554" s="11"/>
      <c r="O2554" s="11"/>
      <c r="P2554" s="11"/>
      <c r="Q2554" s="11"/>
      <c r="R2554" s="11"/>
      <c r="S2554" s="11"/>
      <c r="T2554" s="11"/>
      <c r="U2554" s="11"/>
      <c r="V2554" s="11"/>
      <c r="W2554" s="11"/>
      <c r="X2554" s="11"/>
      <c r="Y2554" s="11"/>
      <c r="Z2554" s="11"/>
      <c r="AA2554" s="11"/>
      <c r="AB2554" s="11"/>
      <c r="AC2554" s="11"/>
      <c r="AD2554" s="11"/>
      <c r="AE2554" s="11"/>
      <c r="AF2554" s="11"/>
      <c r="AG2554" s="11"/>
      <c r="AH2554" s="11"/>
    </row>
    <row r="2555" spans="1:34" x14ac:dyDescent="0.25">
      <c r="A2555" s="11"/>
      <c r="B2555" s="11"/>
      <c r="C2555" s="11"/>
      <c r="D2555" s="11"/>
      <c r="E2555" s="11"/>
      <c r="H2555" s="11"/>
      <c r="I2555" s="202"/>
      <c r="J2555" s="11"/>
      <c r="K2555" s="11"/>
      <c r="L2555" s="11"/>
      <c r="M2555" s="11"/>
      <c r="N2555" s="11"/>
      <c r="O2555" s="11"/>
      <c r="P2555" s="11"/>
      <c r="Q2555" s="11"/>
      <c r="R2555" s="11"/>
      <c r="S2555" s="11"/>
      <c r="T2555" s="11"/>
      <c r="U2555" s="11"/>
      <c r="V2555" s="11"/>
      <c r="W2555" s="11"/>
      <c r="X2555" s="11"/>
      <c r="Y2555" s="11"/>
      <c r="Z2555" s="11"/>
      <c r="AA2555" s="11"/>
      <c r="AB2555" s="11"/>
      <c r="AC2555" s="11"/>
      <c r="AD2555" s="11"/>
      <c r="AE2555" s="11"/>
      <c r="AF2555" s="11"/>
      <c r="AG2555" s="11"/>
      <c r="AH2555" s="11"/>
    </row>
    <row r="2556" spans="1:34" x14ac:dyDescent="0.25">
      <c r="A2556" s="11"/>
      <c r="B2556" s="11"/>
      <c r="C2556" s="11"/>
      <c r="D2556" s="11"/>
      <c r="E2556" s="11"/>
      <c r="H2556" s="11"/>
      <c r="I2556" s="202"/>
      <c r="J2556" s="11"/>
      <c r="K2556" s="11"/>
      <c r="L2556" s="11"/>
      <c r="M2556" s="11"/>
      <c r="N2556" s="11"/>
      <c r="O2556" s="11"/>
      <c r="P2556" s="11"/>
      <c r="Q2556" s="11"/>
      <c r="R2556" s="11"/>
      <c r="S2556" s="11"/>
      <c r="T2556" s="11"/>
      <c r="U2556" s="11"/>
      <c r="V2556" s="11"/>
      <c r="W2556" s="11"/>
      <c r="X2556" s="11"/>
      <c r="Y2556" s="11"/>
      <c r="Z2556" s="11"/>
      <c r="AA2556" s="11"/>
      <c r="AB2556" s="11"/>
      <c r="AC2556" s="11"/>
      <c r="AD2556" s="11"/>
      <c r="AE2556" s="11"/>
      <c r="AF2556" s="11"/>
      <c r="AG2556" s="11"/>
      <c r="AH2556" s="11"/>
    </row>
    <row r="2557" spans="1:34" x14ac:dyDescent="0.25">
      <c r="A2557" s="11"/>
      <c r="B2557" s="11"/>
      <c r="C2557" s="11"/>
      <c r="D2557" s="11"/>
      <c r="E2557" s="11"/>
      <c r="H2557" s="11"/>
      <c r="I2557" s="202"/>
      <c r="J2557" s="11"/>
      <c r="K2557" s="11"/>
      <c r="L2557" s="11"/>
      <c r="M2557" s="11"/>
      <c r="N2557" s="11"/>
      <c r="O2557" s="11"/>
      <c r="P2557" s="11"/>
      <c r="Q2557" s="11"/>
      <c r="R2557" s="11"/>
      <c r="S2557" s="11"/>
      <c r="T2557" s="11"/>
      <c r="U2557" s="11"/>
      <c r="V2557" s="11"/>
      <c r="W2557" s="11"/>
      <c r="X2557" s="11"/>
      <c r="Y2557" s="11"/>
      <c r="Z2557" s="11"/>
      <c r="AA2557" s="11"/>
      <c r="AB2557" s="11"/>
      <c r="AC2557" s="11"/>
      <c r="AD2557" s="11"/>
      <c r="AE2557" s="11"/>
      <c r="AF2557" s="11"/>
      <c r="AG2557" s="11"/>
      <c r="AH2557" s="11"/>
    </row>
    <row r="2558" spans="1:34" x14ac:dyDescent="0.25">
      <c r="A2558" s="11"/>
      <c r="B2558" s="11"/>
      <c r="C2558" s="11"/>
      <c r="D2558" s="11"/>
      <c r="E2558" s="11"/>
      <c r="H2558" s="11"/>
      <c r="I2558" s="202"/>
      <c r="J2558" s="11"/>
      <c r="K2558" s="11"/>
      <c r="L2558" s="11"/>
      <c r="M2558" s="11"/>
      <c r="N2558" s="11"/>
      <c r="O2558" s="11"/>
      <c r="P2558" s="11"/>
      <c r="Q2558" s="11"/>
      <c r="R2558" s="11"/>
      <c r="S2558" s="11"/>
      <c r="T2558" s="11"/>
      <c r="U2558" s="11"/>
      <c r="V2558" s="11"/>
      <c r="W2558" s="11"/>
      <c r="X2558" s="11"/>
      <c r="Y2558" s="11"/>
      <c r="Z2558" s="11"/>
      <c r="AA2558" s="11"/>
      <c r="AB2558" s="11"/>
      <c r="AC2558" s="11"/>
      <c r="AD2558" s="11"/>
      <c r="AE2558" s="11"/>
      <c r="AF2558" s="11"/>
      <c r="AG2558" s="11"/>
      <c r="AH2558" s="11"/>
    </row>
    <row r="2559" spans="1:34" x14ac:dyDescent="0.25">
      <c r="A2559" s="11"/>
      <c r="B2559" s="11"/>
      <c r="C2559" s="11"/>
      <c r="D2559" s="11"/>
      <c r="E2559" s="11"/>
      <c r="H2559" s="11"/>
      <c r="I2559" s="202"/>
      <c r="J2559" s="11"/>
      <c r="K2559" s="11"/>
      <c r="L2559" s="11"/>
      <c r="M2559" s="11"/>
      <c r="N2559" s="11"/>
      <c r="O2559" s="11"/>
      <c r="P2559" s="11"/>
      <c r="Q2559" s="11"/>
      <c r="R2559" s="11"/>
      <c r="S2559" s="11"/>
      <c r="T2559" s="11"/>
      <c r="U2559" s="11"/>
      <c r="V2559" s="11"/>
      <c r="W2559" s="11"/>
      <c r="X2559" s="11"/>
      <c r="Y2559" s="11"/>
      <c r="Z2559" s="11"/>
      <c r="AA2559" s="11"/>
      <c r="AB2559" s="11"/>
      <c r="AC2559" s="11"/>
      <c r="AD2559" s="11"/>
      <c r="AE2559" s="11"/>
      <c r="AF2559" s="11"/>
      <c r="AG2559" s="11"/>
      <c r="AH2559" s="11"/>
    </row>
    <row r="2560" spans="1:34" x14ac:dyDescent="0.25">
      <c r="A2560" s="11"/>
      <c r="B2560" s="11"/>
      <c r="C2560" s="11"/>
      <c r="D2560" s="11"/>
      <c r="E2560" s="11"/>
      <c r="H2560" s="11"/>
      <c r="I2560" s="202"/>
      <c r="J2560" s="11"/>
      <c r="K2560" s="11"/>
      <c r="L2560" s="11"/>
      <c r="M2560" s="11"/>
      <c r="N2560" s="11"/>
      <c r="O2560" s="11"/>
      <c r="P2560" s="11"/>
      <c r="Q2560" s="11"/>
      <c r="R2560" s="11"/>
      <c r="S2560" s="11"/>
      <c r="T2560" s="11"/>
      <c r="U2560" s="11"/>
      <c r="V2560" s="11"/>
      <c r="W2560" s="11"/>
      <c r="X2560" s="11"/>
      <c r="Y2560" s="11"/>
      <c r="Z2560" s="11"/>
      <c r="AA2560" s="11"/>
      <c r="AB2560" s="11"/>
      <c r="AC2560" s="11"/>
      <c r="AD2560" s="11"/>
      <c r="AE2560" s="11"/>
      <c r="AF2560" s="11"/>
      <c r="AG2560" s="11"/>
      <c r="AH2560" s="11"/>
    </row>
    <row r="2561" spans="1:34" x14ac:dyDescent="0.25">
      <c r="A2561" s="11"/>
      <c r="B2561" s="11"/>
      <c r="C2561" s="11"/>
      <c r="D2561" s="11"/>
      <c r="E2561" s="11"/>
      <c r="H2561" s="11"/>
      <c r="I2561" s="202"/>
      <c r="J2561" s="11"/>
      <c r="K2561" s="11"/>
      <c r="L2561" s="11"/>
      <c r="M2561" s="11"/>
      <c r="N2561" s="11"/>
      <c r="O2561" s="11"/>
      <c r="P2561" s="11"/>
      <c r="Q2561" s="11"/>
      <c r="R2561" s="11"/>
      <c r="S2561" s="11"/>
      <c r="T2561" s="11"/>
      <c r="U2561" s="11"/>
      <c r="V2561" s="11"/>
      <c r="W2561" s="11"/>
      <c r="X2561" s="11"/>
      <c r="Y2561" s="11"/>
      <c r="Z2561" s="11"/>
      <c r="AA2561" s="11"/>
      <c r="AB2561" s="11"/>
      <c r="AC2561" s="11"/>
      <c r="AD2561" s="11"/>
      <c r="AE2561" s="11"/>
      <c r="AF2561" s="11"/>
      <c r="AG2561" s="11"/>
      <c r="AH2561" s="11"/>
    </row>
    <row r="2562" spans="1:34" x14ac:dyDescent="0.25">
      <c r="A2562" s="11"/>
      <c r="B2562" s="11"/>
      <c r="C2562" s="11"/>
      <c r="D2562" s="11"/>
      <c r="E2562" s="11"/>
      <c r="H2562" s="11"/>
      <c r="I2562" s="202"/>
      <c r="J2562" s="11"/>
      <c r="K2562" s="11"/>
      <c r="L2562" s="11"/>
      <c r="M2562" s="11"/>
      <c r="N2562" s="11"/>
      <c r="O2562" s="11"/>
      <c r="P2562" s="11"/>
      <c r="Q2562" s="11"/>
      <c r="R2562" s="11"/>
      <c r="S2562" s="11"/>
      <c r="T2562" s="11"/>
      <c r="U2562" s="11"/>
      <c r="V2562" s="11"/>
      <c r="W2562" s="11"/>
      <c r="X2562" s="11"/>
      <c r="Y2562" s="11"/>
      <c r="Z2562" s="11"/>
      <c r="AA2562" s="11"/>
      <c r="AB2562" s="11"/>
      <c r="AC2562" s="11"/>
      <c r="AD2562" s="11"/>
      <c r="AE2562" s="11"/>
      <c r="AF2562" s="11"/>
      <c r="AG2562" s="11"/>
      <c r="AH2562" s="11"/>
    </row>
    <row r="2563" spans="1:34" x14ac:dyDescent="0.25">
      <c r="A2563" s="11"/>
      <c r="B2563" s="11"/>
      <c r="C2563" s="11"/>
      <c r="D2563" s="11"/>
      <c r="E2563" s="11"/>
      <c r="H2563" s="11"/>
      <c r="I2563" s="202"/>
      <c r="J2563" s="11"/>
      <c r="K2563" s="11"/>
      <c r="L2563" s="11"/>
      <c r="M2563" s="11"/>
      <c r="N2563" s="11"/>
      <c r="O2563" s="11"/>
      <c r="P2563" s="11"/>
      <c r="Q2563" s="11"/>
      <c r="R2563" s="11"/>
      <c r="S2563" s="11"/>
      <c r="T2563" s="11"/>
      <c r="U2563" s="11"/>
      <c r="V2563" s="11"/>
      <c r="W2563" s="11"/>
      <c r="X2563" s="11"/>
      <c r="Y2563" s="11"/>
      <c r="Z2563" s="11"/>
      <c r="AA2563" s="11"/>
      <c r="AB2563" s="11"/>
      <c r="AC2563" s="11"/>
      <c r="AD2563" s="11"/>
      <c r="AE2563" s="11"/>
      <c r="AF2563" s="11"/>
      <c r="AG2563" s="11"/>
      <c r="AH2563" s="11"/>
    </row>
    <row r="2564" spans="1:34" x14ac:dyDescent="0.25">
      <c r="A2564" s="11"/>
      <c r="B2564" s="11"/>
      <c r="C2564" s="11"/>
      <c r="D2564" s="11"/>
      <c r="E2564" s="11"/>
      <c r="H2564" s="11"/>
      <c r="I2564" s="202"/>
      <c r="J2564" s="11"/>
      <c r="K2564" s="11"/>
      <c r="L2564" s="11"/>
      <c r="M2564" s="11"/>
      <c r="N2564" s="11"/>
      <c r="O2564" s="11"/>
      <c r="P2564" s="11"/>
      <c r="Q2564" s="11"/>
      <c r="R2564" s="11"/>
      <c r="S2564" s="11"/>
      <c r="T2564" s="11"/>
      <c r="U2564" s="11"/>
      <c r="V2564" s="11"/>
      <c r="W2564" s="11"/>
      <c r="X2564" s="11"/>
      <c r="Y2564" s="11"/>
      <c r="Z2564" s="11"/>
      <c r="AA2564" s="11"/>
      <c r="AB2564" s="11"/>
      <c r="AC2564" s="11"/>
      <c r="AD2564" s="11"/>
      <c r="AE2564" s="11"/>
      <c r="AF2564" s="11"/>
      <c r="AG2564" s="11"/>
      <c r="AH2564" s="11"/>
    </row>
    <row r="2565" spans="1:34" x14ac:dyDescent="0.25">
      <c r="A2565" s="11"/>
      <c r="B2565" s="11"/>
      <c r="C2565" s="11"/>
      <c r="D2565" s="11"/>
      <c r="E2565" s="11"/>
      <c r="H2565" s="11"/>
      <c r="I2565" s="202"/>
      <c r="J2565" s="11"/>
      <c r="K2565" s="11"/>
      <c r="L2565" s="11"/>
      <c r="M2565" s="11"/>
      <c r="N2565" s="11"/>
      <c r="O2565" s="11"/>
      <c r="P2565" s="11"/>
      <c r="Q2565" s="11"/>
      <c r="R2565" s="11"/>
      <c r="S2565" s="11"/>
      <c r="T2565" s="11"/>
      <c r="U2565" s="11"/>
      <c r="V2565" s="11"/>
      <c r="W2565" s="11"/>
      <c r="X2565" s="11"/>
      <c r="Y2565" s="11"/>
      <c r="Z2565" s="11"/>
      <c r="AA2565" s="11"/>
      <c r="AB2565" s="11"/>
      <c r="AC2565" s="11"/>
      <c r="AD2565" s="11"/>
      <c r="AE2565" s="11"/>
      <c r="AF2565" s="11"/>
      <c r="AG2565" s="11"/>
      <c r="AH2565" s="11"/>
    </row>
    <row r="2566" spans="1:34" x14ac:dyDescent="0.25">
      <c r="A2566" s="11"/>
      <c r="B2566" s="11"/>
      <c r="C2566" s="11"/>
      <c r="D2566" s="11"/>
      <c r="E2566" s="11"/>
      <c r="H2566" s="11"/>
      <c r="I2566" s="202"/>
      <c r="J2566" s="11"/>
      <c r="K2566" s="11"/>
      <c r="L2566" s="11"/>
      <c r="M2566" s="11"/>
      <c r="N2566" s="11"/>
      <c r="O2566" s="11"/>
      <c r="P2566" s="11"/>
      <c r="Q2566" s="11"/>
      <c r="R2566" s="11"/>
      <c r="S2566" s="11"/>
      <c r="T2566" s="11"/>
      <c r="U2566" s="11"/>
      <c r="V2566" s="11"/>
      <c r="W2566" s="11"/>
      <c r="X2566" s="11"/>
      <c r="Y2566" s="11"/>
      <c r="Z2566" s="11"/>
      <c r="AA2566" s="11"/>
      <c r="AB2566" s="11"/>
      <c r="AC2566" s="11"/>
      <c r="AD2566" s="11"/>
      <c r="AE2566" s="11"/>
      <c r="AF2566" s="11"/>
      <c r="AG2566" s="11"/>
      <c r="AH2566" s="11"/>
    </row>
    <row r="2567" spans="1:34" x14ac:dyDescent="0.25">
      <c r="A2567" s="11"/>
      <c r="B2567" s="11"/>
      <c r="C2567" s="11"/>
      <c r="D2567" s="11"/>
      <c r="E2567" s="11"/>
      <c r="H2567" s="11"/>
      <c r="I2567" s="202"/>
      <c r="J2567" s="11"/>
      <c r="K2567" s="11"/>
      <c r="L2567" s="11"/>
      <c r="M2567" s="11"/>
      <c r="N2567" s="11"/>
      <c r="O2567" s="11"/>
      <c r="P2567" s="11"/>
      <c r="Q2567" s="11"/>
      <c r="R2567" s="11"/>
      <c r="S2567" s="11"/>
      <c r="T2567" s="11"/>
      <c r="U2567" s="11"/>
      <c r="V2567" s="11"/>
      <c r="W2567" s="11"/>
      <c r="X2567" s="11"/>
      <c r="Y2567" s="11"/>
      <c r="Z2567" s="11"/>
      <c r="AA2567" s="11"/>
      <c r="AB2567" s="11"/>
      <c r="AC2567" s="11"/>
      <c r="AD2567" s="11"/>
      <c r="AE2567" s="11"/>
      <c r="AF2567" s="11"/>
      <c r="AG2567" s="11"/>
      <c r="AH2567" s="11"/>
    </row>
    <row r="2568" spans="1:34" x14ac:dyDescent="0.25">
      <c r="A2568" s="11"/>
      <c r="B2568" s="11"/>
      <c r="C2568" s="11"/>
      <c r="D2568" s="11"/>
      <c r="E2568" s="11"/>
      <c r="H2568" s="11"/>
      <c r="I2568" s="202"/>
      <c r="J2568" s="11"/>
      <c r="K2568" s="11"/>
      <c r="L2568" s="11"/>
      <c r="M2568" s="11"/>
      <c r="N2568" s="11"/>
      <c r="O2568" s="11"/>
      <c r="P2568" s="11"/>
      <c r="Q2568" s="11"/>
      <c r="R2568" s="11"/>
      <c r="S2568" s="11"/>
      <c r="T2568" s="11"/>
      <c r="U2568" s="11"/>
      <c r="V2568" s="11"/>
      <c r="W2568" s="11"/>
      <c r="X2568" s="11"/>
      <c r="Y2568" s="11"/>
      <c r="Z2568" s="11"/>
      <c r="AA2568" s="11"/>
      <c r="AB2568" s="11"/>
      <c r="AC2568" s="11"/>
      <c r="AD2568" s="11"/>
      <c r="AE2568" s="11"/>
      <c r="AF2568" s="11"/>
      <c r="AG2568" s="11"/>
      <c r="AH2568" s="11"/>
    </row>
    <row r="2569" spans="1:34" x14ac:dyDescent="0.25">
      <c r="A2569" s="11"/>
      <c r="B2569" s="11"/>
      <c r="C2569" s="11"/>
      <c r="D2569" s="11"/>
      <c r="E2569" s="11"/>
      <c r="H2569" s="11"/>
      <c r="I2569" s="202"/>
      <c r="J2569" s="11"/>
      <c r="K2569" s="11"/>
      <c r="L2569" s="11"/>
      <c r="M2569" s="11"/>
      <c r="N2569" s="11"/>
      <c r="O2569" s="11"/>
      <c r="P2569" s="11"/>
      <c r="Q2569" s="11"/>
      <c r="R2569" s="11"/>
      <c r="S2569" s="11"/>
      <c r="T2569" s="11"/>
      <c r="U2569" s="11"/>
      <c r="V2569" s="11"/>
      <c r="W2569" s="11"/>
      <c r="X2569" s="11"/>
      <c r="Y2569" s="11"/>
      <c r="Z2569" s="11"/>
      <c r="AA2569" s="11"/>
      <c r="AB2569" s="11"/>
      <c r="AC2569" s="11"/>
      <c r="AD2569" s="11"/>
      <c r="AE2569" s="11"/>
      <c r="AF2569" s="11"/>
      <c r="AG2569" s="11"/>
      <c r="AH2569" s="11"/>
    </row>
    <row r="2570" spans="1:34" x14ac:dyDescent="0.25">
      <c r="A2570" s="11"/>
      <c r="B2570" s="11"/>
      <c r="C2570" s="11"/>
      <c r="D2570" s="11"/>
      <c r="E2570" s="11"/>
      <c r="H2570" s="11"/>
      <c r="I2570" s="202"/>
      <c r="J2570" s="11"/>
      <c r="K2570" s="11"/>
      <c r="L2570" s="11"/>
      <c r="M2570" s="11"/>
      <c r="N2570" s="11"/>
      <c r="O2570" s="11"/>
      <c r="P2570" s="11"/>
      <c r="Q2570" s="11"/>
      <c r="R2570" s="11"/>
      <c r="S2570" s="11"/>
      <c r="T2570" s="11"/>
      <c r="U2570" s="11"/>
      <c r="V2570" s="11"/>
      <c r="W2570" s="11"/>
      <c r="X2570" s="11"/>
      <c r="Y2570" s="11"/>
      <c r="Z2570" s="11"/>
      <c r="AA2570" s="11"/>
      <c r="AB2570" s="11"/>
      <c r="AC2570" s="11"/>
      <c r="AD2570" s="11"/>
      <c r="AE2570" s="11"/>
      <c r="AF2570" s="11"/>
      <c r="AG2570" s="11"/>
      <c r="AH2570" s="11"/>
    </row>
    <row r="2571" spans="1:34" x14ac:dyDescent="0.25">
      <c r="A2571" s="11"/>
      <c r="B2571" s="11"/>
      <c r="C2571" s="11"/>
      <c r="D2571" s="11"/>
      <c r="E2571" s="11"/>
      <c r="H2571" s="11"/>
      <c r="I2571" s="202"/>
      <c r="J2571" s="11"/>
      <c r="K2571" s="11"/>
      <c r="L2571" s="11"/>
      <c r="M2571" s="11"/>
      <c r="N2571" s="11"/>
      <c r="O2571" s="11"/>
      <c r="P2571" s="11"/>
      <c r="Q2571" s="11"/>
      <c r="R2571" s="11"/>
      <c r="S2571" s="11"/>
      <c r="T2571" s="11"/>
      <c r="U2571" s="11"/>
      <c r="V2571" s="11"/>
      <c r="W2571" s="11"/>
      <c r="X2571" s="11"/>
      <c r="Y2571" s="11"/>
      <c r="Z2571" s="11"/>
      <c r="AA2571" s="11"/>
      <c r="AB2571" s="11"/>
      <c r="AC2571" s="11"/>
      <c r="AD2571" s="11"/>
      <c r="AE2571" s="11"/>
      <c r="AF2571" s="11"/>
      <c r="AG2571" s="11"/>
      <c r="AH2571" s="11"/>
    </row>
    <row r="2572" spans="1:34" x14ac:dyDescent="0.25">
      <c r="A2572" s="11"/>
      <c r="B2572" s="11"/>
      <c r="C2572" s="11"/>
      <c r="D2572" s="11"/>
      <c r="E2572" s="11"/>
      <c r="H2572" s="11"/>
      <c r="I2572" s="202"/>
      <c r="J2572" s="11"/>
      <c r="K2572" s="11"/>
      <c r="L2572" s="11"/>
      <c r="M2572" s="11"/>
      <c r="N2572" s="11"/>
      <c r="O2572" s="11"/>
      <c r="P2572" s="11"/>
      <c r="Q2572" s="11"/>
      <c r="R2572" s="11"/>
      <c r="S2572" s="11"/>
      <c r="T2572" s="11"/>
      <c r="U2572" s="11"/>
      <c r="V2572" s="11"/>
      <c r="W2572" s="11"/>
      <c r="X2572" s="11"/>
      <c r="Y2572" s="11"/>
      <c r="Z2572" s="11"/>
      <c r="AA2572" s="11"/>
      <c r="AB2572" s="11"/>
      <c r="AC2572" s="11"/>
      <c r="AD2572" s="11"/>
      <c r="AE2572" s="11"/>
      <c r="AF2572" s="11"/>
      <c r="AG2572" s="11"/>
      <c r="AH2572" s="11"/>
    </row>
    <row r="2573" spans="1:34" x14ac:dyDescent="0.25">
      <c r="A2573" s="11"/>
      <c r="B2573" s="11"/>
      <c r="C2573" s="11"/>
      <c r="D2573" s="11"/>
      <c r="E2573" s="11"/>
      <c r="H2573" s="11"/>
      <c r="I2573" s="202"/>
      <c r="J2573" s="11"/>
      <c r="K2573" s="11"/>
      <c r="L2573" s="11"/>
      <c r="M2573" s="11"/>
      <c r="N2573" s="11"/>
      <c r="O2573" s="11"/>
      <c r="P2573" s="11"/>
      <c r="Q2573" s="11"/>
      <c r="R2573" s="11"/>
      <c r="S2573" s="11"/>
      <c r="T2573" s="11"/>
      <c r="U2573" s="11"/>
      <c r="V2573" s="11"/>
      <c r="W2573" s="11"/>
      <c r="X2573" s="11"/>
      <c r="Y2573" s="11"/>
      <c r="Z2573" s="11"/>
      <c r="AA2573" s="11"/>
      <c r="AB2573" s="11"/>
      <c r="AC2573" s="11"/>
      <c r="AD2573" s="11"/>
      <c r="AE2573" s="11"/>
      <c r="AF2573" s="11"/>
      <c r="AG2573" s="11"/>
      <c r="AH2573" s="11"/>
    </row>
    <row r="2574" spans="1:34" x14ac:dyDescent="0.25">
      <c r="A2574" s="11"/>
      <c r="B2574" s="11"/>
      <c r="C2574" s="11"/>
      <c r="D2574" s="11"/>
      <c r="E2574" s="11"/>
      <c r="H2574" s="11"/>
      <c r="I2574" s="202"/>
      <c r="J2574" s="11"/>
      <c r="K2574" s="11"/>
      <c r="L2574" s="11"/>
      <c r="M2574" s="11"/>
      <c r="N2574" s="11"/>
      <c r="O2574" s="11"/>
      <c r="P2574" s="11"/>
      <c r="Q2574" s="11"/>
      <c r="R2574" s="11"/>
      <c r="S2574" s="11"/>
      <c r="T2574" s="11"/>
      <c r="U2574" s="11"/>
      <c r="V2574" s="11"/>
      <c r="W2574" s="11"/>
      <c r="X2574" s="11"/>
      <c r="Y2574" s="11"/>
      <c r="Z2574" s="11"/>
      <c r="AA2574" s="11"/>
      <c r="AB2574" s="11"/>
      <c r="AC2574" s="11"/>
      <c r="AD2574" s="11"/>
      <c r="AE2574" s="11"/>
      <c r="AF2574" s="11"/>
      <c r="AG2574" s="11"/>
      <c r="AH2574" s="11"/>
    </row>
    <row r="2575" spans="1:34" x14ac:dyDescent="0.25">
      <c r="A2575" s="11"/>
      <c r="B2575" s="11"/>
      <c r="C2575" s="11"/>
      <c r="D2575" s="11"/>
      <c r="E2575" s="11"/>
      <c r="H2575" s="11"/>
      <c r="I2575" s="202"/>
      <c r="J2575" s="11"/>
      <c r="K2575" s="11"/>
      <c r="L2575" s="11"/>
      <c r="M2575" s="11"/>
      <c r="N2575" s="11"/>
      <c r="O2575" s="11"/>
      <c r="P2575" s="11"/>
      <c r="Q2575" s="11"/>
      <c r="R2575" s="11"/>
      <c r="S2575" s="11"/>
      <c r="T2575" s="11"/>
      <c r="U2575" s="11"/>
      <c r="V2575" s="11"/>
      <c r="W2575" s="11"/>
      <c r="X2575" s="11"/>
      <c r="Y2575" s="11"/>
      <c r="Z2575" s="11"/>
      <c r="AA2575" s="11"/>
      <c r="AB2575" s="11"/>
      <c r="AC2575" s="11"/>
      <c r="AD2575" s="11"/>
      <c r="AE2575" s="11"/>
      <c r="AF2575" s="11"/>
      <c r="AG2575" s="11"/>
      <c r="AH2575" s="11"/>
    </row>
    <row r="2576" spans="1:34" x14ac:dyDescent="0.25">
      <c r="A2576" s="11"/>
      <c r="B2576" s="11"/>
      <c r="C2576" s="11"/>
      <c r="D2576" s="11"/>
      <c r="E2576" s="11"/>
      <c r="H2576" s="11"/>
      <c r="I2576" s="202"/>
      <c r="J2576" s="11"/>
      <c r="K2576" s="11"/>
      <c r="L2576" s="11"/>
      <c r="M2576" s="11"/>
      <c r="N2576" s="11"/>
      <c r="O2576" s="11"/>
      <c r="P2576" s="11"/>
      <c r="Q2576" s="11"/>
      <c r="R2576" s="11"/>
      <c r="S2576" s="11"/>
      <c r="T2576" s="11"/>
      <c r="U2576" s="11"/>
      <c r="V2576" s="11"/>
      <c r="W2576" s="11"/>
      <c r="X2576" s="11"/>
      <c r="Y2576" s="11"/>
      <c r="Z2576" s="11"/>
      <c r="AA2576" s="11"/>
      <c r="AB2576" s="11"/>
      <c r="AC2576" s="11"/>
      <c r="AD2576" s="11"/>
      <c r="AE2576" s="11"/>
      <c r="AF2576" s="11"/>
      <c r="AG2576" s="11"/>
      <c r="AH2576" s="11"/>
    </row>
    <row r="2577" spans="1:34" x14ac:dyDescent="0.25">
      <c r="A2577" s="11"/>
      <c r="B2577" s="11"/>
      <c r="C2577" s="11"/>
      <c r="D2577" s="11"/>
      <c r="E2577" s="11"/>
      <c r="H2577" s="11"/>
      <c r="I2577" s="202"/>
      <c r="J2577" s="11"/>
      <c r="K2577" s="11"/>
      <c r="L2577" s="11"/>
      <c r="M2577" s="11"/>
      <c r="N2577" s="11"/>
      <c r="O2577" s="11"/>
      <c r="P2577" s="11"/>
      <c r="Q2577" s="11"/>
      <c r="R2577" s="11"/>
      <c r="S2577" s="11"/>
      <c r="T2577" s="11"/>
      <c r="U2577" s="11"/>
      <c r="V2577" s="11"/>
      <c r="W2577" s="11"/>
      <c r="X2577" s="11"/>
      <c r="Y2577" s="11"/>
      <c r="Z2577" s="11"/>
      <c r="AA2577" s="11"/>
      <c r="AB2577" s="11"/>
      <c r="AC2577" s="11"/>
      <c r="AD2577" s="11"/>
      <c r="AE2577" s="11"/>
      <c r="AF2577" s="11"/>
      <c r="AG2577" s="11"/>
      <c r="AH2577" s="11"/>
    </row>
    <row r="2578" spans="1:34" x14ac:dyDescent="0.25">
      <c r="A2578" s="11"/>
      <c r="B2578" s="11"/>
      <c r="C2578" s="11"/>
      <c r="D2578" s="11"/>
      <c r="E2578" s="11"/>
      <c r="H2578" s="11"/>
      <c r="I2578" s="202"/>
      <c r="J2578" s="11"/>
      <c r="K2578" s="11"/>
      <c r="L2578" s="11"/>
      <c r="M2578" s="11"/>
      <c r="N2578" s="11"/>
      <c r="O2578" s="11"/>
      <c r="P2578" s="11"/>
      <c r="Q2578" s="11"/>
      <c r="R2578" s="11"/>
      <c r="S2578" s="11"/>
      <c r="T2578" s="11"/>
      <c r="U2578" s="11"/>
      <c r="V2578" s="11"/>
      <c r="W2578" s="11"/>
      <c r="X2578" s="11"/>
      <c r="Y2578" s="11"/>
      <c r="Z2578" s="11"/>
      <c r="AA2578" s="11"/>
      <c r="AB2578" s="11"/>
      <c r="AC2578" s="11"/>
      <c r="AD2578" s="11"/>
      <c r="AE2578" s="11"/>
      <c r="AF2578" s="11"/>
      <c r="AG2578" s="11"/>
      <c r="AH2578" s="11"/>
    </row>
    <row r="2579" spans="1:34" x14ac:dyDescent="0.25">
      <c r="A2579" s="11"/>
      <c r="B2579" s="11"/>
      <c r="C2579" s="11"/>
      <c r="D2579" s="11"/>
      <c r="E2579" s="11"/>
      <c r="H2579" s="11"/>
      <c r="I2579" s="202"/>
      <c r="J2579" s="11"/>
      <c r="K2579" s="11"/>
      <c r="L2579" s="11"/>
      <c r="M2579" s="11"/>
      <c r="N2579" s="11"/>
      <c r="O2579" s="11"/>
      <c r="P2579" s="11"/>
      <c r="Q2579" s="11"/>
      <c r="R2579" s="11"/>
      <c r="S2579" s="11"/>
      <c r="T2579" s="11"/>
      <c r="U2579" s="11"/>
      <c r="V2579" s="11"/>
      <c r="W2579" s="11"/>
      <c r="X2579" s="11"/>
      <c r="Y2579" s="11"/>
      <c r="Z2579" s="11"/>
      <c r="AA2579" s="11"/>
      <c r="AB2579" s="11"/>
      <c r="AC2579" s="11"/>
      <c r="AD2579" s="11"/>
      <c r="AE2579" s="11"/>
      <c r="AF2579" s="11"/>
      <c r="AG2579" s="11"/>
      <c r="AH2579" s="11"/>
    </row>
    <row r="2580" spans="1:34" x14ac:dyDescent="0.25">
      <c r="A2580" s="11"/>
      <c r="B2580" s="11"/>
      <c r="C2580" s="11"/>
      <c r="D2580" s="11"/>
      <c r="E2580" s="11"/>
      <c r="H2580" s="11"/>
      <c r="I2580" s="202"/>
      <c r="J2580" s="11"/>
      <c r="K2580" s="11"/>
      <c r="L2580" s="11"/>
      <c r="M2580" s="11"/>
      <c r="N2580" s="11"/>
      <c r="O2580" s="11"/>
      <c r="P2580" s="11"/>
      <c r="Q2580" s="11"/>
      <c r="R2580" s="11"/>
      <c r="S2580" s="11"/>
      <c r="T2580" s="11"/>
      <c r="U2580" s="11"/>
      <c r="V2580" s="11"/>
      <c r="W2580" s="11"/>
      <c r="X2580" s="11"/>
      <c r="Y2580" s="11"/>
      <c r="Z2580" s="11"/>
      <c r="AA2580" s="11"/>
      <c r="AB2580" s="11"/>
      <c r="AC2580" s="11"/>
      <c r="AD2580" s="11"/>
      <c r="AE2580" s="11"/>
      <c r="AF2580" s="11"/>
      <c r="AG2580" s="11"/>
      <c r="AH2580" s="11"/>
    </row>
    <row r="2581" spans="1:34" x14ac:dyDescent="0.25">
      <c r="A2581" s="11"/>
      <c r="B2581" s="11"/>
      <c r="C2581" s="11"/>
      <c r="D2581" s="11"/>
      <c r="E2581" s="11"/>
      <c r="H2581" s="11"/>
      <c r="I2581" s="202"/>
      <c r="J2581" s="11"/>
      <c r="K2581" s="11"/>
      <c r="L2581" s="11"/>
      <c r="M2581" s="11"/>
      <c r="N2581" s="11"/>
      <c r="O2581" s="11"/>
      <c r="P2581" s="11"/>
      <c r="Q2581" s="11"/>
      <c r="R2581" s="11"/>
      <c r="S2581" s="11"/>
      <c r="T2581" s="11"/>
      <c r="U2581" s="11"/>
      <c r="V2581" s="11"/>
      <c r="W2581" s="11"/>
      <c r="X2581" s="11"/>
      <c r="Y2581" s="11"/>
      <c r="Z2581" s="11"/>
      <c r="AA2581" s="11"/>
      <c r="AB2581" s="11"/>
      <c r="AC2581" s="11"/>
      <c r="AD2581" s="11"/>
      <c r="AE2581" s="11"/>
      <c r="AF2581" s="11"/>
      <c r="AG2581" s="11"/>
      <c r="AH2581" s="11"/>
    </row>
    <row r="2582" spans="1:34" x14ac:dyDescent="0.25">
      <c r="A2582" s="11"/>
      <c r="B2582" s="11"/>
      <c r="C2582" s="11"/>
      <c r="D2582" s="11"/>
      <c r="E2582" s="11"/>
      <c r="H2582" s="11"/>
      <c r="I2582" s="202"/>
      <c r="J2582" s="11"/>
      <c r="K2582" s="11"/>
      <c r="L2582" s="11"/>
      <c r="M2582" s="11"/>
      <c r="N2582" s="11"/>
      <c r="O2582" s="11"/>
      <c r="P2582" s="11"/>
      <c r="Q2582" s="11"/>
      <c r="R2582" s="11"/>
      <c r="S2582" s="11"/>
      <c r="T2582" s="11"/>
      <c r="U2582" s="11"/>
      <c r="V2582" s="11"/>
      <c r="W2582" s="11"/>
      <c r="X2582" s="11"/>
      <c r="Y2582" s="11"/>
      <c r="Z2582" s="11"/>
      <c r="AA2582" s="11"/>
      <c r="AB2582" s="11"/>
      <c r="AC2582" s="11"/>
      <c r="AD2582" s="11"/>
      <c r="AE2582" s="11"/>
      <c r="AF2582" s="11"/>
      <c r="AG2582" s="11"/>
      <c r="AH2582" s="11"/>
    </row>
    <row r="2583" spans="1:34" x14ac:dyDescent="0.25">
      <c r="A2583" s="11"/>
      <c r="B2583" s="11"/>
      <c r="C2583" s="11"/>
      <c r="D2583" s="11"/>
      <c r="E2583" s="11"/>
      <c r="H2583" s="11"/>
      <c r="I2583" s="202"/>
      <c r="J2583" s="11"/>
      <c r="K2583" s="11"/>
      <c r="L2583" s="11"/>
      <c r="M2583" s="11"/>
      <c r="N2583" s="11"/>
      <c r="O2583" s="11"/>
      <c r="P2583" s="11"/>
      <c r="Q2583" s="11"/>
      <c r="R2583" s="11"/>
      <c r="S2583" s="11"/>
      <c r="T2583" s="11"/>
      <c r="U2583" s="11"/>
      <c r="V2583" s="11"/>
      <c r="W2583" s="11"/>
      <c r="X2583" s="11"/>
      <c r="Y2583" s="11"/>
      <c r="Z2583" s="11"/>
      <c r="AA2583" s="11"/>
      <c r="AB2583" s="11"/>
      <c r="AC2583" s="11"/>
      <c r="AD2583" s="11"/>
      <c r="AE2583" s="11"/>
      <c r="AF2583" s="11"/>
      <c r="AG2583" s="11"/>
      <c r="AH2583" s="11"/>
    </row>
    <row r="2584" spans="1:34" x14ac:dyDescent="0.25">
      <c r="A2584" s="11"/>
      <c r="B2584" s="11"/>
      <c r="C2584" s="11"/>
      <c r="D2584" s="11"/>
      <c r="E2584" s="11"/>
      <c r="H2584" s="11"/>
      <c r="I2584" s="202"/>
      <c r="J2584" s="11"/>
      <c r="K2584" s="11"/>
      <c r="L2584" s="11"/>
      <c r="M2584" s="11"/>
      <c r="N2584" s="11"/>
      <c r="O2584" s="11"/>
      <c r="P2584" s="11"/>
      <c r="Q2584" s="11"/>
      <c r="R2584" s="11"/>
      <c r="S2584" s="11"/>
      <c r="T2584" s="11"/>
      <c r="U2584" s="11"/>
      <c r="V2584" s="11"/>
      <c r="W2584" s="11"/>
      <c r="X2584" s="11"/>
      <c r="Y2584" s="11"/>
      <c r="Z2584" s="11"/>
      <c r="AA2584" s="11"/>
      <c r="AB2584" s="11"/>
      <c r="AC2584" s="11"/>
      <c r="AD2584" s="11"/>
      <c r="AE2584" s="11"/>
      <c r="AF2584" s="11"/>
      <c r="AG2584" s="11"/>
      <c r="AH2584" s="11"/>
    </row>
    <row r="2585" spans="1:34" x14ac:dyDescent="0.25">
      <c r="A2585" s="11"/>
      <c r="B2585" s="11"/>
      <c r="C2585" s="11"/>
      <c r="D2585" s="11"/>
      <c r="E2585" s="11"/>
      <c r="H2585" s="11"/>
      <c r="I2585" s="202"/>
      <c r="J2585" s="11"/>
      <c r="K2585" s="11"/>
      <c r="L2585" s="11"/>
      <c r="M2585" s="11"/>
      <c r="N2585" s="11"/>
      <c r="O2585" s="11"/>
      <c r="P2585" s="11"/>
      <c r="Q2585" s="11"/>
      <c r="R2585" s="11"/>
      <c r="S2585" s="11"/>
      <c r="T2585" s="11"/>
      <c r="U2585" s="11"/>
      <c r="V2585" s="11"/>
      <c r="W2585" s="11"/>
      <c r="X2585" s="11"/>
      <c r="Y2585" s="11"/>
      <c r="Z2585" s="11"/>
      <c r="AA2585" s="11"/>
      <c r="AB2585" s="11"/>
      <c r="AC2585" s="11"/>
      <c r="AD2585" s="11"/>
      <c r="AE2585" s="11"/>
      <c r="AF2585" s="11"/>
      <c r="AG2585" s="11"/>
      <c r="AH2585" s="11"/>
    </row>
    <row r="2586" spans="1:34" x14ac:dyDescent="0.25">
      <c r="A2586" s="11"/>
      <c r="B2586" s="11"/>
      <c r="C2586" s="11"/>
      <c r="D2586" s="11"/>
      <c r="E2586" s="11"/>
      <c r="H2586" s="11"/>
      <c r="I2586" s="202"/>
      <c r="J2586" s="11"/>
      <c r="K2586" s="11"/>
      <c r="L2586" s="11"/>
      <c r="M2586" s="11"/>
      <c r="N2586" s="11"/>
      <c r="O2586" s="11"/>
      <c r="P2586" s="11"/>
      <c r="Q2586" s="11"/>
      <c r="R2586" s="11"/>
      <c r="S2586" s="11"/>
      <c r="T2586" s="11"/>
      <c r="U2586" s="11"/>
      <c r="V2586" s="11"/>
      <c r="W2586" s="11"/>
      <c r="X2586" s="11"/>
      <c r="Y2586" s="11"/>
      <c r="Z2586" s="11"/>
      <c r="AA2586" s="11"/>
      <c r="AB2586" s="11"/>
      <c r="AC2586" s="11"/>
      <c r="AD2586" s="11"/>
      <c r="AE2586" s="11"/>
      <c r="AF2586" s="11"/>
      <c r="AG2586" s="11"/>
      <c r="AH2586" s="11"/>
    </row>
    <row r="2587" spans="1:34" x14ac:dyDescent="0.25">
      <c r="A2587" s="11"/>
      <c r="B2587" s="11"/>
      <c r="C2587" s="11"/>
      <c r="D2587" s="11"/>
      <c r="E2587" s="11"/>
      <c r="H2587" s="11"/>
      <c r="I2587" s="202"/>
      <c r="J2587" s="11"/>
      <c r="K2587" s="11"/>
      <c r="L2587" s="11"/>
      <c r="M2587" s="11"/>
      <c r="N2587" s="11"/>
      <c r="O2587" s="11"/>
      <c r="P2587" s="11"/>
      <c r="Q2587" s="11"/>
      <c r="R2587" s="11"/>
      <c r="S2587" s="11"/>
      <c r="T2587" s="11"/>
      <c r="U2587" s="11"/>
      <c r="V2587" s="11"/>
      <c r="W2587" s="11"/>
      <c r="X2587" s="11"/>
      <c r="Y2587" s="11"/>
      <c r="Z2587" s="11"/>
      <c r="AA2587" s="11"/>
      <c r="AB2587" s="11"/>
      <c r="AC2587" s="11"/>
      <c r="AD2587" s="11"/>
      <c r="AE2587" s="11"/>
      <c r="AF2587" s="11"/>
      <c r="AG2587" s="11"/>
      <c r="AH2587" s="11"/>
    </row>
    <row r="2588" spans="1:34" x14ac:dyDescent="0.25">
      <c r="A2588" s="11"/>
      <c r="B2588" s="11"/>
      <c r="C2588" s="11"/>
      <c r="D2588" s="11"/>
      <c r="E2588" s="11"/>
      <c r="H2588" s="11"/>
      <c r="I2588" s="202"/>
      <c r="J2588" s="11"/>
      <c r="K2588" s="11"/>
      <c r="L2588" s="11"/>
      <c r="M2588" s="11"/>
      <c r="N2588" s="11"/>
      <c r="O2588" s="11"/>
      <c r="P2588" s="11"/>
      <c r="Q2588" s="11"/>
      <c r="R2588" s="11"/>
      <c r="S2588" s="11"/>
      <c r="T2588" s="11"/>
      <c r="U2588" s="11"/>
      <c r="V2588" s="11"/>
      <c r="W2588" s="11"/>
      <c r="X2588" s="11"/>
      <c r="Y2588" s="11"/>
      <c r="Z2588" s="11"/>
      <c r="AA2588" s="11"/>
      <c r="AB2588" s="11"/>
      <c r="AC2588" s="11"/>
      <c r="AD2588" s="11"/>
      <c r="AE2588" s="11"/>
      <c r="AF2588" s="11"/>
      <c r="AG2588" s="11"/>
      <c r="AH2588" s="11"/>
    </row>
    <row r="2589" spans="1:34" x14ac:dyDescent="0.25">
      <c r="A2589" s="11"/>
      <c r="B2589" s="11"/>
      <c r="C2589" s="11"/>
      <c r="D2589" s="11"/>
      <c r="E2589" s="11"/>
      <c r="H2589" s="11"/>
      <c r="I2589" s="202"/>
      <c r="J2589" s="11"/>
      <c r="K2589" s="11"/>
      <c r="L2589" s="11"/>
      <c r="M2589" s="11"/>
      <c r="N2589" s="11"/>
      <c r="O2589" s="11"/>
      <c r="P2589" s="11"/>
      <c r="Q2589" s="11"/>
      <c r="R2589" s="11"/>
      <c r="S2589" s="11"/>
      <c r="T2589" s="11"/>
      <c r="U2589" s="11"/>
      <c r="V2589" s="11"/>
      <c r="W2589" s="11"/>
      <c r="X2589" s="11"/>
      <c r="Y2589" s="11"/>
      <c r="Z2589" s="11"/>
      <c r="AA2589" s="11"/>
      <c r="AB2589" s="11"/>
      <c r="AC2589" s="11"/>
      <c r="AD2589" s="11"/>
      <c r="AE2589" s="11"/>
      <c r="AF2589" s="11"/>
      <c r="AG2589" s="11"/>
      <c r="AH2589" s="11"/>
    </row>
    <row r="2590" spans="1:34" x14ac:dyDescent="0.25">
      <c r="A2590" s="11"/>
      <c r="B2590" s="11"/>
      <c r="C2590" s="11"/>
      <c r="D2590" s="11"/>
      <c r="E2590" s="11"/>
      <c r="H2590" s="11"/>
      <c r="I2590" s="202"/>
      <c r="J2590" s="11"/>
      <c r="K2590" s="11"/>
      <c r="L2590" s="11"/>
      <c r="M2590" s="11"/>
      <c r="N2590" s="11"/>
      <c r="O2590" s="11"/>
      <c r="P2590" s="11"/>
      <c r="Q2590" s="11"/>
      <c r="R2590" s="11"/>
      <c r="S2590" s="11"/>
      <c r="T2590" s="11"/>
      <c r="U2590" s="11"/>
      <c r="V2590" s="11"/>
      <c r="W2590" s="11"/>
      <c r="X2590" s="11"/>
      <c r="Y2590" s="11"/>
      <c r="Z2590" s="11"/>
      <c r="AA2590" s="11"/>
      <c r="AB2590" s="11"/>
      <c r="AC2590" s="11"/>
      <c r="AD2590" s="11"/>
      <c r="AE2590" s="11"/>
      <c r="AF2590" s="11"/>
      <c r="AG2590" s="11"/>
      <c r="AH2590" s="11"/>
    </row>
    <row r="2591" spans="1:34" x14ac:dyDescent="0.25">
      <c r="A2591" s="11"/>
      <c r="B2591" s="11"/>
      <c r="C2591" s="11"/>
      <c r="D2591" s="11"/>
      <c r="E2591" s="11"/>
      <c r="H2591" s="11"/>
      <c r="I2591" s="202"/>
      <c r="J2591" s="11"/>
      <c r="K2591" s="11"/>
      <c r="L2591" s="11"/>
      <c r="M2591" s="11"/>
      <c r="N2591" s="11"/>
      <c r="O2591" s="11"/>
      <c r="P2591" s="11"/>
      <c r="Q2591" s="11"/>
      <c r="R2591" s="11"/>
      <c r="S2591" s="11"/>
      <c r="T2591" s="11"/>
      <c r="U2591" s="11"/>
      <c r="V2591" s="11"/>
      <c r="W2591" s="11"/>
      <c r="X2591" s="11"/>
      <c r="Y2591" s="11"/>
      <c r="Z2591" s="11"/>
      <c r="AA2591" s="11"/>
      <c r="AB2591" s="11"/>
      <c r="AC2591" s="11"/>
      <c r="AD2591" s="11"/>
      <c r="AE2591" s="11"/>
      <c r="AF2591" s="11"/>
      <c r="AG2591" s="11"/>
      <c r="AH2591" s="11"/>
    </row>
    <row r="2592" spans="1:34" x14ac:dyDescent="0.25">
      <c r="A2592" s="11"/>
      <c r="B2592" s="11"/>
      <c r="C2592" s="11"/>
      <c r="D2592" s="11"/>
      <c r="E2592" s="11"/>
      <c r="H2592" s="11"/>
      <c r="I2592" s="202"/>
      <c r="J2592" s="11"/>
      <c r="K2592" s="11"/>
      <c r="L2592" s="11"/>
      <c r="M2592" s="11"/>
      <c r="N2592" s="11"/>
      <c r="O2592" s="11"/>
      <c r="P2592" s="11"/>
      <c r="Q2592" s="11"/>
      <c r="R2592" s="11"/>
      <c r="S2592" s="11"/>
      <c r="T2592" s="11"/>
      <c r="U2592" s="11"/>
      <c r="V2592" s="11"/>
      <c r="W2592" s="11"/>
      <c r="X2592" s="11"/>
      <c r="Y2592" s="11"/>
      <c r="Z2592" s="11"/>
      <c r="AA2592" s="11"/>
      <c r="AB2592" s="11"/>
      <c r="AC2592" s="11"/>
      <c r="AD2592" s="11"/>
      <c r="AE2592" s="11"/>
      <c r="AF2592" s="11"/>
      <c r="AG2592" s="11"/>
      <c r="AH2592" s="11"/>
    </row>
    <row r="2593" spans="1:34" x14ac:dyDescent="0.25">
      <c r="A2593" s="11"/>
      <c r="B2593" s="11"/>
      <c r="C2593" s="11"/>
      <c r="D2593" s="11"/>
      <c r="E2593" s="11"/>
      <c r="H2593" s="11"/>
      <c r="I2593" s="202"/>
      <c r="J2593" s="11"/>
      <c r="K2593" s="11"/>
      <c r="L2593" s="11"/>
      <c r="M2593" s="11"/>
      <c r="N2593" s="11"/>
      <c r="O2593" s="11"/>
      <c r="P2593" s="11"/>
      <c r="Q2593" s="11"/>
      <c r="R2593" s="11"/>
      <c r="S2593" s="11"/>
      <c r="T2593" s="11"/>
      <c r="U2593" s="11"/>
      <c r="V2593" s="11"/>
      <c r="W2593" s="11"/>
      <c r="X2593" s="11"/>
      <c r="Y2593" s="11"/>
      <c r="Z2593" s="11"/>
      <c r="AA2593" s="11"/>
      <c r="AB2593" s="11"/>
      <c r="AC2593" s="11"/>
      <c r="AD2593" s="11"/>
      <c r="AE2593" s="11"/>
      <c r="AF2593" s="11"/>
      <c r="AG2593" s="11"/>
      <c r="AH2593" s="11"/>
    </row>
    <row r="2594" spans="1:34" x14ac:dyDescent="0.25">
      <c r="A2594" s="11"/>
      <c r="B2594" s="11"/>
      <c r="C2594" s="11"/>
      <c r="D2594" s="11"/>
      <c r="E2594" s="11"/>
      <c r="H2594" s="11"/>
      <c r="I2594" s="202"/>
      <c r="J2594" s="11"/>
      <c r="K2594" s="11"/>
      <c r="L2594" s="11"/>
      <c r="M2594" s="11"/>
      <c r="N2594" s="11"/>
      <c r="O2594" s="11"/>
      <c r="P2594" s="11"/>
      <c r="Q2594" s="11"/>
      <c r="R2594" s="11"/>
      <c r="S2594" s="11"/>
      <c r="T2594" s="11"/>
      <c r="U2594" s="11"/>
      <c r="V2594" s="11"/>
      <c r="W2594" s="11"/>
      <c r="X2594" s="11"/>
      <c r="Y2594" s="11"/>
      <c r="Z2594" s="11"/>
      <c r="AA2594" s="11"/>
      <c r="AB2594" s="11"/>
      <c r="AC2594" s="11"/>
      <c r="AD2594" s="11"/>
      <c r="AE2594" s="11"/>
      <c r="AF2594" s="11"/>
      <c r="AG2594" s="11"/>
      <c r="AH2594" s="11"/>
    </row>
    <row r="2595" spans="1:34" x14ac:dyDescent="0.25">
      <c r="A2595" s="11"/>
      <c r="B2595" s="11"/>
      <c r="C2595" s="11"/>
      <c r="D2595" s="11"/>
      <c r="E2595" s="11"/>
      <c r="H2595" s="11"/>
      <c r="I2595" s="202"/>
      <c r="J2595" s="11"/>
      <c r="K2595" s="11"/>
      <c r="L2595" s="11"/>
      <c r="M2595" s="11"/>
      <c r="N2595" s="11"/>
      <c r="O2595" s="11"/>
      <c r="P2595" s="11"/>
      <c r="Q2595" s="11"/>
      <c r="R2595" s="11"/>
      <c r="S2595" s="11"/>
      <c r="T2595" s="11"/>
      <c r="U2595" s="11"/>
      <c r="V2595" s="11"/>
      <c r="W2595" s="11"/>
      <c r="X2595" s="11"/>
      <c r="Y2595" s="11"/>
      <c r="Z2595" s="11"/>
      <c r="AA2595" s="11"/>
      <c r="AB2595" s="11"/>
      <c r="AC2595" s="11"/>
      <c r="AD2595" s="11"/>
      <c r="AE2595" s="11"/>
      <c r="AF2595" s="11"/>
      <c r="AG2595" s="11"/>
      <c r="AH2595" s="11"/>
    </row>
    <row r="2596" spans="1:34" x14ac:dyDescent="0.25">
      <c r="A2596" s="11"/>
      <c r="B2596" s="11"/>
      <c r="C2596" s="11"/>
      <c r="D2596" s="11"/>
      <c r="E2596" s="11"/>
      <c r="H2596" s="11"/>
      <c r="I2596" s="202"/>
      <c r="J2596" s="11"/>
      <c r="K2596" s="11"/>
      <c r="L2596" s="11"/>
      <c r="M2596" s="11"/>
      <c r="N2596" s="11"/>
      <c r="O2596" s="11"/>
      <c r="P2596" s="11"/>
      <c r="Q2596" s="11"/>
      <c r="R2596" s="11"/>
      <c r="S2596" s="11"/>
      <c r="T2596" s="11"/>
      <c r="U2596" s="11"/>
      <c r="V2596" s="11"/>
      <c r="W2596" s="11"/>
      <c r="X2596" s="11"/>
      <c r="Y2596" s="11"/>
      <c r="Z2596" s="11"/>
      <c r="AA2596" s="11"/>
      <c r="AB2596" s="11"/>
      <c r="AC2596" s="11"/>
      <c r="AD2596" s="11"/>
      <c r="AE2596" s="11"/>
      <c r="AF2596" s="11"/>
      <c r="AG2596" s="11"/>
      <c r="AH2596" s="11"/>
    </row>
    <row r="2597" spans="1:34" x14ac:dyDescent="0.25">
      <c r="A2597" s="11"/>
      <c r="B2597" s="11"/>
      <c r="C2597" s="11"/>
      <c r="D2597" s="11"/>
      <c r="E2597" s="11"/>
      <c r="H2597" s="11"/>
      <c r="I2597" s="202"/>
      <c r="J2597" s="11"/>
      <c r="K2597" s="11"/>
      <c r="L2597" s="11"/>
      <c r="M2597" s="11"/>
      <c r="N2597" s="11"/>
      <c r="O2597" s="11"/>
      <c r="P2597" s="11"/>
      <c r="Q2597" s="11"/>
      <c r="R2597" s="11"/>
      <c r="S2597" s="11"/>
      <c r="T2597" s="11"/>
      <c r="U2597" s="11"/>
      <c r="V2597" s="11"/>
      <c r="W2597" s="11"/>
      <c r="X2597" s="11"/>
      <c r="Y2597" s="11"/>
      <c r="Z2597" s="11"/>
      <c r="AA2597" s="11"/>
      <c r="AB2597" s="11"/>
      <c r="AC2597" s="11"/>
      <c r="AD2597" s="11"/>
      <c r="AE2597" s="11"/>
      <c r="AF2597" s="11"/>
      <c r="AG2597" s="11"/>
      <c r="AH2597" s="11"/>
    </row>
    <row r="2598" spans="1:34" x14ac:dyDescent="0.25">
      <c r="A2598" s="11"/>
      <c r="B2598" s="11"/>
      <c r="C2598" s="11"/>
      <c r="D2598" s="11"/>
      <c r="E2598" s="11"/>
      <c r="H2598" s="11"/>
      <c r="I2598" s="202"/>
      <c r="J2598" s="11"/>
      <c r="K2598" s="11"/>
      <c r="L2598" s="11"/>
      <c r="M2598" s="11"/>
      <c r="N2598" s="11"/>
      <c r="O2598" s="11"/>
      <c r="P2598" s="11"/>
      <c r="Q2598" s="11"/>
      <c r="R2598" s="11"/>
      <c r="S2598" s="11"/>
      <c r="T2598" s="11"/>
      <c r="U2598" s="11"/>
      <c r="V2598" s="11"/>
      <c r="W2598" s="11"/>
      <c r="X2598" s="11"/>
      <c r="Y2598" s="11"/>
      <c r="Z2598" s="11"/>
      <c r="AA2598" s="11"/>
      <c r="AB2598" s="11"/>
      <c r="AC2598" s="11"/>
      <c r="AD2598" s="11"/>
      <c r="AE2598" s="11"/>
      <c r="AF2598" s="11"/>
      <c r="AG2598" s="11"/>
      <c r="AH2598" s="11"/>
    </row>
    <row r="2599" spans="1:34" x14ac:dyDescent="0.25">
      <c r="A2599" s="11"/>
      <c r="B2599" s="11"/>
      <c r="C2599" s="11"/>
      <c r="D2599" s="11"/>
      <c r="E2599" s="11"/>
      <c r="H2599" s="11"/>
      <c r="I2599" s="202"/>
      <c r="J2599" s="11"/>
      <c r="K2599" s="11"/>
      <c r="L2599" s="11"/>
      <c r="M2599" s="11"/>
      <c r="N2599" s="11"/>
      <c r="O2599" s="11"/>
      <c r="P2599" s="11"/>
      <c r="Q2599" s="11"/>
      <c r="R2599" s="11"/>
      <c r="S2599" s="11"/>
      <c r="T2599" s="11"/>
      <c r="U2599" s="11"/>
      <c r="V2599" s="11"/>
      <c r="W2599" s="11"/>
      <c r="X2599" s="11"/>
      <c r="Y2599" s="11"/>
      <c r="Z2599" s="11"/>
      <c r="AA2599" s="11"/>
      <c r="AB2599" s="11"/>
      <c r="AC2599" s="11"/>
      <c r="AD2599" s="11"/>
      <c r="AE2599" s="11"/>
      <c r="AF2599" s="11"/>
      <c r="AG2599" s="11"/>
      <c r="AH2599" s="11"/>
    </row>
    <row r="2600" spans="1:34" x14ac:dyDescent="0.25">
      <c r="A2600" s="11"/>
      <c r="B2600" s="11"/>
      <c r="C2600" s="11"/>
      <c r="D2600" s="11"/>
      <c r="E2600" s="11"/>
      <c r="H2600" s="11"/>
      <c r="I2600" s="202"/>
      <c r="J2600" s="11"/>
      <c r="K2600" s="11"/>
      <c r="L2600" s="11"/>
      <c r="M2600" s="11"/>
      <c r="N2600" s="11"/>
      <c r="O2600" s="11"/>
      <c r="P2600" s="11"/>
      <c r="Q2600" s="11"/>
      <c r="R2600" s="11"/>
      <c r="S2600" s="11"/>
      <c r="T2600" s="11"/>
      <c r="U2600" s="11"/>
      <c r="V2600" s="11"/>
      <c r="W2600" s="11"/>
      <c r="X2600" s="11"/>
      <c r="Y2600" s="11"/>
      <c r="Z2600" s="11"/>
      <c r="AA2600" s="11"/>
      <c r="AB2600" s="11"/>
      <c r="AC2600" s="11"/>
      <c r="AD2600" s="11"/>
      <c r="AE2600" s="11"/>
      <c r="AF2600" s="11"/>
      <c r="AG2600" s="11"/>
      <c r="AH2600" s="11"/>
    </row>
    <row r="2601" spans="1:34" x14ac:dyDescent="0.25">
      <c r="A2601" s="11"/>
      <c r="B2601" s="11"/>
      <c r="C2601" s="11"/>
      <c r="D2601" s="11"/>
      <c r="E2601" s="11"/>
      <c r="H2601" s="11"/>
      <c r="I2601" s="202"/>
      <c r="J2601" s="11"/>
      <c r="K2601" s="11"/>
      <c r="L2601" s="11"/>
      <c r="M2601" s="11"/>
      <c r="N2601" s="11"/>
      <c r="O2601" s="11"/>
      <c r="P2601" s="11"/>
      <c r="Q2601" s="11"/>
      <c r="R2601" s="11"/>
      <c r="S2601" s="11"/>
      <c r="T2601" s="11"/>
      <c r="U2601" s="11"/>
      <c r="V2601" s="11"/>
      <c r="W2601" s="11"/>
      <c r="X2601" s="11"/>
      <c r="Y2601" s="11"/>
      <c r="Z2601" s="11"/>
      <c r="AA2601" s="11"/>
      <c r="AB2601" s="11"/>
      <c r="AC2601" s="11"/>
      <c r="AD2601" s="11"/>
      <c r="AE2601" s="11"/>
      <c r="AF2601" s="11"/>
      <c r="AG2601" s="11"/>
      <c r="AH2601" s="11"/>
    </row>
    <row r="2602" spans="1:34" x14ac:dyDescent="0.25">
      <c r="A2602" s="11"/>
      <c r="B2602" s="11"/>
      <c r="C2602" s="11"/>
      <c r="D2602" s="11"/>
      <c r="E2602" s="11"/>
      <c r="H2602" s="11"/>
      <c r="I2602" s="202"/>
      <c r="J2602" s="11"/>
      <c r="K2602" s="11"/>
      <c r="L2602" s="11"/>
      <c r="M2602" s="11"/>
      <c r="N2602" s="11"/>
      <c r="O2602" s="11"/>
      <c r="P2602" s="11"/>
      <c r="Q2602" s="11"/>
      <c r="R2602" s="11"/>
      <c r="S2602" s="11"/>
      <c r="T2602" s="11"/>
      <c r="U2602" s="11"/>
      <c r="V2602" s="11"/>
      <c r="W2602" s="11"/>
      <c r="X2602" s="11"/>
      <c r="Y2602" s="11"/>
      <c r="Z2602" s="11"/>
      <c r="AA2602" s="11"/>
      <c r="AB2602" s="11"/>
      <c r="AC2602" s="11"/>
      <c r="AD2602" s="11"/>
      <c r="AE2602" s="11"/>
      <c r="AF2602" s="11"/>
      <c r="AG2602" s="11"/>
      <c r="AH2602" s="11"/>
    </row>
    <row r="2603" spans="1:34" x14ac:dyDescent="0.25">
      <c r="A2603" s="11"/>
      <c r="B2603" s="11"/>
      <c r="C2603" s="11"/>
      <c r="D2603" s="11"/>
      <c r="E2603" s="11"/>
      <c r="H2603" s="11"/>
      <c r="I2603" s="202"/>
      <c r="J2603" s="11"/>
      <c r="K2603" s="11"/>
      <c r="L2603" s="11"/>
      <c r="M2603" s="11"/>
      <c r="N2603" s="11"/>
      <c r="O2603" s="11"/>
      <c r="P2603" s="11"/>
      <c r="Q2603" s="11"/>
      <c r="R2603" s="11"/>
      <c r="S2603" s="11"/>
      <c r="T2603" s="11"/>
      <c r="U2603" s="11"/>
      <c r="V2603" s="11"/>
      <c r="W2603" s="11"/>
      <c r="X2603" s="11"/>
      <c r="Y2603" s="11"/>
      <c r="Z2603" s="11"/>
      <c r="AA2603" s="11"/>
      <c r="AB2603" s="11"/>
      <c r="AC2603" s="11"/>
      <c r="AD2603" s="11"/>
      <c r="AE2603" s="11"/>
      <c r="AF2603" s="11"/>
      <c r="AG2603" s="11"/>
      <c r="AH2603" s="11"/>
    </row>
    <row r="2604" spans="1:34" x14ac:dyDescent="0.25">
      <c r="A2604" s="11"/>
      <c r="B2604" s="11"/>
      <c r="C2604" s="11"/>
      <c r="D2604" s="11"/>
      <c r="E2604" s="11"/>
      <c r="H2604" s="11"/>
      <c r="I2604" s="202"/>
      <c r="J2604" s="11"/>
      <c r="K2604" s="11"/>
      <c r="L2604" s="11"/>
      <c r="M2604" s="11"/>
      <c r="N2604" s="11"/>
      <c r="O2604" s="11"/>
      <c r="P2604" s="11"/>
      <c r="Q2604" s="11"/>
      <c r="R2604" s="11"/>
      <c r="S2604" s="11"/>
      <c r="T2604" s="11"/>
      <c r="U2604" s="11"/>
      <c r="V2604" s="11"/>
      <c r="W2604" s="11"/>
      <c r="X2604" s="11"/>
      <c r="Y2604" s="11"/>
      <c r="Z2604" s="11"/>
      <c r="AA2604" s="11"/>
      <c r="AB2604" s="11"/>
      <c r="AC2604" s="11"/>
      <c r="AD2604" s="11"/>
      <c r="AE2604" s="11"/>
      <c r="AF2604" s="11"/>
      <c r="AG2604" s="11"/>
      <c r="AH2604" s="11"/>
    </row>
    <row r="2605" spans="1:34" x14ac:dyDescent="0.25">
      <c r="A2605" s="11"/>
      <c r="B2605" s="11"/>
      <c r="C2605" s="11"/>
      <c r="D2605" s="11"/>
      <c r="E2605" s="11"/>
      <c r="H2605" s="11"/>
      <c r="I2605" s="202"/>
      <c r="J2605" s="11"/>
      <c r="K2605" s="11"/>
      <c r="L2605" s="11"/>
      <c r="M2605" s="11"/>
      <c r="N2605" s="11"/>
      <c r="O2605" s="11"/>
      <c r="P2605" s="11"/>
      <c r="Q2605" s="11"/>
      <c r="R2605" s="11"/>
      <c r="S2605" s="11"/>
      <c r="T2605" s="11"/>
      <c r="U2605" s="11"/>
      <c r="V2605" s="11"/>
      <c r="W2605" s="11"/>
      <c r="X2605" s="11"/>
      <c r="Y2605" s="11"/>
      <c r="Z2605" s="11"/>
      <c r="AA2605" s="11"/>
      <c r="AB2605" s="11"/>
      <c r="AC2605" s="11"/>
      <c r="AD2605" s="11"/>
      <c r="AE2605" s="11"/>
      <c r="AF2605" s="11"/>
      <c r="AG2605" s="11"/>
      <c r="AH2605" s="11"/>
    </row>
    <row r="2606" spans="1:34" x14ac:dyDescent="0.25">
      <c r="A2606" s="11"/>
      <c r="B2606" s="11"/>
      <c r="C2606" s="11"/>
      <c r="D2606" s="11"/>
      <c r="E2606" s="11"/>
      <c r="H2606" s="11"/>
      <c r="I2606" s="202"/>
      <c r="J2606" s="11"/>
      <c r="K2606" s="11"/>
      <c r="L2606" s="11"/>
      <c r="M2606" s="11"/>
      <c r="N2606" s="11"/>
      <c r="O2606" s="11"/>
      <c r="P2606" s="11"/>
      <c r="Q2606" s="11"/>
      <c r="R2606" s="11"/>
      <c r="S2606" s="11"/>
      <c r="T2606" s="11"/>
      <c r="U2606" s="11"/>
      <c r="V2606" s="11"/>
      <c r="W2606" s="11"/>
      <c r="X2606" s="11"/>
      <c r="Y2606" s="11"/>
      <c r="Z2606" s="11"/>
      <c r="AA2606" s="11"/>
      <c r="AB2606" s="11"/>
      <c r="AC2606" s="11"/>
      <c r="AD2606" s="11"/>
      <c r="AE2606" s="11"/>
      <c r="AF2606" s="11"/>
      <c r="AG2606" s="11"/>
      <c r="AH2606" s="11"/>
    </row>
    <row r="2607" spans="1:34" x14ac:dyDescent="0.25">
      <c r="A2607" s="11"/>
      <c r="B2607" s="11"/>
      <c r="C2607" s="11"/>
      <c r="D2607" s="11"/>
      <c r="E2607" s="11"/>
      <c r="H2607" s="11"/>
      <c r="I2607" s="202"/>
      <c r="J2607" s="11"/>
      <c r="K2607" s="11"/>
      <c r="L2607" s="11"/>
      <c r="M2607" s="11"/>
      <c r="N2607" s="11"/>
      <c r="O2607" s="11"/>
      <c r="P2607" s="11"/>
      <c r="Q2607" s="11"/>
      <c r="R2607" s="11"/>
      <c r="S2607" s="11"/>
      <c r="T2607" s="11"/>
      <c r="U2607" s="11"/>
      <c r="V2607" s="11"/>
      <c r="W2607" s="11"/>
      <c r="X2607" s="11"/>
      <c r="Y2607" s="11"/>
      <c r="Z2607" s="11"/>
      <c r="AA2607" s="11"/>
      <c r="AB2607" s="11"/>
      <c r="AC2607" s="11"/>
      <c r="AD2607" s="11"/>
      <c r="AE2607" s="11"/>
      <c r="AF2607" s="11"/>
      <c r="AG2607" s="11"/>
      <c r="AH2607" s="11"/>
    </row>
    <row r="2608" spans="1:34" x14ac:dyDescent="0.25">
      <c r="A2608" s="11"/>
      <c r="B2608" s="11"/>
      <c r="C2608" s="11"/>
      <c r="D2608" s="11"/>
      <c r="E2608" s="11"/>
      <c r="H2608" s="11"/>
      <c r="I2608" s="202"/>
      <c r="J2608" s="11"/>
      <c r="K2608" s="11"/>
      <c r="L2608" s="11"/>
      <c r="M2608" s="11"/>
      <c r="N2608" s="11"/>
      <c r="O2608" s="11"/>
      <c r="P2608" s="11"/>
      <c r="Q2608" s="11"/>
      <c r="R2608" s="11"/>
      <c r="S2608" s="11"/>
      <c r="T2608" s="11"/>
      <c r="U2608" s="11"/>
      <c r="V2608" s="11"/>
      <c r="W2608" s="11"/>
      <c r="X2608" s="11"/>
      <c r="Y2608" s="11"/>
      <c r="Z2608" s="11"/>
      <c r="AA2608" s="11"/>
      <c r="AB2608" s="11"/>
      <c r="AC2608" s="11"/>
      <c r="AD2608" s="11"/>
      <c r="AE2608" s="11"/>
      <c r="AF2608" s="11"/>
      <c r="AG2608" s="11"/>
      <c r="AH2608" s="11"/>
    </row>
    <row r="2609" spans="1:34" x14ac:dyDescent="0.25">
      <c r="A2609" s="11"/>
      <c r="B2609" s="11"/>
      <c r="C2609" s="11"/>
      <c r="D2609" s="11"/>
      <c r="E2609" s="11"/>
      <c r="H2609" s="11"/>
      <c r="I2609" s="202"/>
      <c r="J2609" s="11"/>
      <c r="K2609" s="11"/>
      <c r="L2609" s="11"/>
      <c r="M2609" s="11"/>
      <c r="N2609" s="11"/>
      <c r="O2609" s="11"/>
      <c r="P2609" s="11"/>
      <c r="Q2609" s="11"/>
      <c r="R2609" s="11"/>
      <c r="S2609" s="11"/>
      <c r="T2609" s="11"/>
      <c r="U2609" s="11"/>
      <c r="V2609" s="11"/>
      <c r="W2609" s="11"/>
      <c r="X2609" s="11"/>
      <c r="Y2609" s="11"/>
      <c r="Z2609" s="11"/>
      <c r="AA2609" s="11"/>
      <c r="AB2609" s="11"/>
      <c r="AC2609" s="11"/>
      <c r="AD2609" s="11"/>
      <c r="AE2609" s="11"/>
      <c r="AF2609" s="11"/>
      <c r="AG2609" s="11"/>
      <c r="AH2609" s="11"/>
    </row>
    <row r="2610" spans="1:34" x14ac:dyDescent="0.25">
      <c r="A2610" s="11"/>
      <c r="B2610" s="11"/>
      <c r="C2610" s="11"/>
      <c r="D2610" s="11"/>
      <c r="E2610" s="11"/>
      <c r="H2610" s="11"/>
      <c r="I2610" s="202"/>
      <c r="J2610" s="11"/>
      <c r="K2610" s="11"/>
      <c r="L2610" s="11"/>
      <c r="M2610" s="11"/>
      <c r="N2610" s="11"/>
      <c r="O2610" s="11"/>
      <c r="P2610" s="11"/>
      <c r="Q2610" s="11"/>
      <c r="R2610" s="11"/>
      <c r="S2610" s="11"/>
      <c r="T2610" s="11"/>
      <c r="U2610" s="11"/>
      <c r="V2610" s="11"/>
      <c r="W2610" s="11"/>
      <c r="X2610" s="11"/>
      <c r="Y2610" s="11"/>
      <c r="Z2610" s="11"/>
      <c r="AA2610" s="11"/>
      <c r="AB2610" s="11"/>
      <c r="AC2610" s="11"/>
      <c r="AD2610" s="11"/>
      <c r="AE2610" s="11"/>
      <c r="AF2610" s="11"/>
      <c r="AG2610" s="11"/>
      <c r="AH2610" s="11"/>
    </row>
    <row r="2611" spans="1:34" x14ac:dyDescent="0.25">
      <c r="A2611" s="11"/>
      <c r="B2611" s="11"/>
      <c r="C2611" s="11"/>
      <c r="D2611" s="11"/>
      <c r="E2611" s="11"/>
      <c r="H2611" s="11"/>
      <c r="I2611" s="202"/>
      <c r="J2611" s="11"/>
      <c r="K2611" s="11"/>
      <c r="L2611" s="11"/>
      <c r="M2611" s="11"/>
      <c r="N2611" s="11"/>
      <c r="O2611" s="11"/>
      <c r="P2611" s="11"/>
      <c r="Q2611" s="11"/>
      <c r="R2611" s="11"/>
      <c r="S2611" s="11"/>
      <c r="T2611" s="11"/>
      <c r="U2611" s="11"/>
      <c r="V2611" s="11"/>
      <c r="W2611" s="11"/>
      <c r="X2611" s="11"/>
      <c r="Y2611" s="11"/>
      <c r="Z2611" s="11"/>
      <c r="AA2611" s="11"/>
      <c r="AB2611" s="11"/>
      <c r="AC2611" s="11"/>
      <c r="AD2611" s="11"/>
      <c r="AE2611" s="11"/>
      <c r="AF2611" s="11"/>
      <c r="AG2611" s="11"/>
      <c r="AH2611" s="11"/>
    </row>
    <row r="2612" spans="1:34" x14ac:dyDescent="0.25">
      <c r="A2612" s="11"/>
      <c r="B2612" s="11"/>
      <c r="C2612" s="11"/>
      <c r="D2612" s="11"/>
      <c r="E2612" s="11"/>
      <c r="H2612" s="11"/>
      <c r="I2612" s="202"/>
      <c r="J2612" s="11"/>
      <c r="K2612" s="11"/>
      <c r="L2612" s="11"/>
      <c r="M2612" s="11"/>
      <c r="N2612" s="11"/>
      <c r="O2612" s="11"/>
      <c r="P2612" s="11"/>
      <c r="Q2612" s="11"/>
      <c r="R2612" s="11"/>
      <c r="S2612" s="11"/>
      <c r="T2612" s="11"/>
      <c r="U2612" s="11"/>
      <c r="V2612" s="11"/>
      <c r="W2612" s="11"/>
      <c r="X2612" s="11"/>
      <c r="Y2612" s="11"/>
      <c r="Z2612" s="11"/>
      <c r="AA2612" s="11"/>
      <c r="AB2612" s="11"/>
      <c r="AC2612" s="11"/>
      <c r="AD2612" s="11"/>
      <c r="AE2612" s="11"/>
      <c r="AF2612" s="11"/>
      <c r="AG2612" s="11"/>
      <c r="AH2612" s="11"/>
    </row>
    <row r="2613" spans="1:34" x14ac:dyDescent="0.25">
      <c r="A2613" s="11"/>
      <c r="B2613" s="11"/>
      <c r="C2613" s="11"/>
      <c r="D2613" s="11"/>
      <c r="E2613" s="11"/>
      <c r="H2613" s="11"/>
      <c r="I2613" s="202"/>
      <c r="J2613" s="11"/>
      <c r="K2613" s="11"/>
      <c r="L2613" s="11"/>
      <c r="M2613" s="11"/>
      <c r="N2613" s="11"/>
      <c r="O2613" s="11"/>
      <c r="P2613" s="11"/>
      <c r="Q2613" s="11"/>
      <c r="R2613" s="11"/>
      <c r="S2613" s="11"/>
      <c r="T2613" s="11"/>
      <c r="U2613" s="11"/>
      <c r="V2613" s="11"/>
      <c r="W2613" s="11"/>
      <c r="X2613" s="11"/>
      <c r="Y2613" s="11"/>
      <c r="Z2613" s="11"/>
      <c r="AA2613" s="11"/>
      <c r="AB2613" s="11"/>
      <c r="AC2613" s="11"/>
      <c r="AD2613" s="11"/>
      <c r="AE2613" s="11"/>
      <c r="AF2613" s="11"/>
      <c r="AG2613" s="11"/>
      <c r="AH2613" s="11"/>
    </row>
    <row r="2614" spans="1:34" x14ac:dyDescent="0.25">
      <c r="A2614" s="11"/>
      <c r="B2614" s="11"/>
      <c r="C2614" s="11"/>
      <c r="D2614" s="11"/>
      <c r="E2614" s="11"/>
      <c r="H2614" s="11"/>
      <c r="I2614" s="202"/>
      <c r="J2614" s="11"/>
      <c r="K2614" s="11"/>
      <c r="L2614" s="11"/>
      <c r="M2614" s="11"/>
      <c r="N2614" s="11"/>
      <c r="O2614" s="11"/>
      <c r="P2614" s="11"/>
      <c r="Q2614" s="11"/>
      <c r="R2614" s="11"/>
      <c r="S2614" s="11"/>
      <c r="T2614" s="11"/>
      <c r="U2614" s="11"/>
      <c r="V2614" s="11"/>
      <c r="W2614" s="11"/>
      <c r="X2614" s="11"/>
      <c r="Y2614" s="11"/>
      <c r="Z2614" s="11"/>
      <c r="AA2614" s="11"/>
      <c r="AB2614" s="11"/>
      <c r="AC2614" s="11"/>
      <c r="AD2614" s="11"/>
      <c r="AE2614" s="11"/>
      <c r="AF2614" s="11"/>
      <c r="AG2614" s="11"/>
      <c r="AH2614" s="11"/>
    </row>
    <row r="2615" spans="1:34" x14ac:dyDescent="0.25">
      <c r="A2615" s="11"/>
      <c r="B2615" s="11"/>
      <c r="C2615" s="11"/>
      <c r="D2615" s="11"/>
      <c r="E2615" s="11"/>
      <c r="H2615" s="11"/>
      <c r="I2615" s="202"/>
      <c r="J2615" s="11"/>
      <c r="K2615" s="11"/>
      <c r="L2615" s="11"/>
      <c r="M2615" s="11"/>
      <c r="N2615" s="11"/>
      <c r="O2615" s="11"/>
      <c r="P2615" s="11"/>
      <c r="Q2615" s="11"/>
      <c r="R2615" s="11"/>
      <c r="S2615" s="11"/>
      <c r="T2615" s="11"/>
      <c r="U2615" s="11"/>
      <c r="V2615" s="11"/>
      <c r="W2615" s="11"/>
      <c r="X2615" s="11"/>
      <c r="Y2615" s="11"/>
      <c r="Z2615" s="11"/>
      <c r="AA2615" s="11"/>
      <c r="AB2615" s="11"/>
      <c r="AC2615" s="11"/>
      <c r="AD2615" s="11"/>
      <c r="AE2615" s="11"/>
      <c r="AF2615" s="11"/>
      <c r="AG2615" s="11"/>
      <c r="AH2615" s="11"/>
    </row>
    <row r="2616" spans="1:34" x14ac:dyDescent="0.25">
      <c r="A2616" s="11"/>
      <c r="B2616" s="11"/>
      <c r="C2616" s="11"/>
      <c r="D2616" s="11"/>
      <c r="E2616" s="11"/>
      <c r="H2616" s="11"/>
      <c r="I2616" s="202"/>
      <c r="J2616" s="11"/>
      <c r="K2616" s="11"/>
      <c r="L2616" s="11"/>
      <c r="M2616" s="11"/>
      <c r="N2616" s="11"/>
      <c r="O2616" s="11"/>
      <c r="P2616" s="11"/>
      <c r="Q2616" s="11"/>
      <c r="R2616" s="11"/>
      <c r="S2616" s="11"/>
      <c r="T2616" s="11"/>
      <c r="U2616" s="11"/>
      <c r="V2616" s="11"/>
      <c r="W2616" s="11"/>
      <c r="X2616" s="11"/>
      <c r="Y2616" s="11"/>
      <c r="Z2616" s="11"/>
      <c r="AA2616" s="11"/>
      <c r="AB2616" s="11"/>
      <c r="AC2616" s="11"/>
      <c r="AD2616" s="11"/>
      <c r="AE2616" s="11"/>
      <c r="AF2616" s="11"/>
      <c r="AG2616" s="11"/>
      <c r="AH2616" s="11"/>
    </row>
    <row r="2617" spans="1:34" x14ac:dyDescent="0.25">
      <c r="A2617" s="11"/>
      <c r="B2617" s="11"/>
      <c r="C2617" s="11"/>
      <c r="D2617" s="11"/>
      <c r="E2617" s="11"/>
      <c r="H2617" s="11"/>
      <c r="I2617" s="202"/>
      <c r="J2617" s="11"/>
      <c r="K2617" s="11"/>
      <c r="L2617" s="11"/>
      <c r="M2617" s="11"/>
      <c r="N2617" s="11"/>
      <c r="O2617" s="11"/>
      <c r="P2617" s="11"/>
      <c r="Q2617" s="11"/>
      <c r="R2617" s="11"/>
      <c r="S2617" s="11"/>
      <c r="T2617" s="11"/>
      <c r="U2617" s="11"/>
      <c r="V2617" s="11"/>
      <c r="W2617" s="11"/>
      <c r="X2617" s="11"/>
      <c r="Y2617" s="11"/>
      <c r="Z2617" s="11"/>
      <c r="AA2617" s="11"/>
      <c r="AB2617" s="11"/>
      <c r="AC2617" s="11"/>
      <c r="AD2617" s="11"/>
      <c r="AE2617" s="11"/>
      <c r="AF2617" s="11"/>
      <c r="AG2617" s="11"/>
      <c r="AH2617" s="11"/>
    </row>
    <row r="2618" spans="1:34" x14ac:dyDescent="0.25">
      <c r="A2618" s="11"/>
      <c r="B2618" s="11"/>
      <c r="C2618" s="11"/>
      <c r="D2618" s="11"/>
      <c r="E2618" s="11"/>
      <c r="H2618" s="11"/>
      <c r="I2618" s="202"/>
      <c r="J2618" s="11"/>
      <c r="K2618" s="11"/>
      <c r="L2618" s="11"/>
      <c r="M2618" s="11"/>
      <c r="N2618" s="11"/>
      <c r="O2618" s="11"/>
      <c r="P2618" s="11"/>
      <c r="Q2618" s="11"/>
      <c r="R2618" s="11"/>
      <c r="S2618" s="11"/>
      <c r="T2618" s="11"/>
      <c r="U2618" s="11"/>
      <c r="V2618" s="11"/>
      <c r="W2618" s="11"/>
      <c r="X2618" s="11"/>
      <c r="Y2618" s="11"/>
      <c r="Z2618" s="11"/>
      <c r="AA2618" s="11"/>
      <c r="AB2618" s="11"/>
      <c r="AC2618" s="11"/>
      <c r="AD2618" s="11"/>
      <c r="AE2618" s="11"/>
      <c r="AF2618" s="11"/>
      <c r="AG2618" s="11"/>
      <c r="AH2618" s="11"/>
    </row>
    <row r="2619" spans="1:34" x14ac:dyDescent="0.25">
      <c r="A2619" s="11"/>
      <c r="B2619" s="11"/>
      <c r="C2619" s="11"/>
      <c r="D2619" s="11"/>
      <c r="E2619" s="11"/>
      <c r="H2619" s="11"/>
      <c r="I2619" s="202"/>
      <c r="J2619" s="11"/>
      <c r="K2619" s="11"/>
      <c r="L2619" s="11"/>
      <c r="M2619" s="11"/>
      <c r="N2619" s="11"/>
      <c r="O2619" s="11"/>
      <c r="P2619" s="11"/>
      <c r="Q2619" s="11"/>
      <c r="R2619" s="11"/>
      <c r="S2619" s="11"/>
      <c r="T2619" s="11"/>
      <c r="U2619" s="11"/>
      <c r="V2619" s="11"/>
      <c r="W2619" s="11"/>
      <c r="X2619" s="11"/>
      <c r="Y2619" s="11"/>
      <c r="Z2619" s="11"/>
      <c r="AA2619" s="11"/>
      <c r="AB2619" s="11"/>
      <c r="AC2619" s="11"/>
      <c r="AD2619" s="11"/>
      <c r="AE2619" s="11"/>
      <c r="AF2619" s="11"/>
      <c r="AG2619" s="11"/>
      <c r="AH2619" s="11"/>
    </row>
    <row r="2620" spans="1:34" x14ac:dyDescent="0.25">
      <c r="A2620" s="11"/>
      <c r="B2620" s="11"/>
      <c r="C2620" s="11"/>
      <c r="D2620" s="11"/>
      <c r="E2620" s="11"/>
      <c r="H2620" s="11"/>
      <c r="I2620" s="202"/>
      <c r="J2620" s="11"/>
      <c r="K2620" s="11"/>
      <c r="L2620" s="11"/>
      <c r="M2620" s="11"/>
      <c r="N2620" s="11"/>
      <c r="O2620" s="11"/>
      <c r="P2620" s="11"/>
      <c r="Q2620" s="11"/>
      <c r="R2620" s="11"/>
      <c r="S2620" s="11"/>
      <c r="T2620" s="11"/>
      <c r="U2620" s="11"/>
      <c r="V2620" s="11"/>
      <c r="W2620" s="11"/>
      <c r="X2620" s="11"/>
      <c r="Y2620" s="11"/>
      <c r="Z2620" s="11"/>
      <c r="AA2620" s="11"/>
      <c r="AB2620" s="11"/>
      <c r="AC2620" s="11"/>
      <c r="AD2620" s="11"/>
      <c r="AE2620" s="11"/>
      <c r="AF2620" s="11"/>
      <c r="AG2620" s="11"/>
      <c r="AH2620" s="11"/>
    </row>
    <row r="2621" spans="1:34" x14ac:dyDescent="0.25">
      <c r="A2621" s="11"/>
      <c r="B2621" s="11"/>
      <c r="C2621" s="11"/>
      <c r="D2621" s="11"/>
      <c r="E2621" s="11"/>
      <c r="H2621" s="11"/>
      <c r="I2621" s="202"/>
      <c r="J2621" s="11"/>
      <c r="K2621" s="11"/>
      <c r="L2621" s="11"/>
      <c r="M2621" s="11"/>
      <c r="N2621" s="11"/>
      <c r="O2621" s="11"/>
      <c r="P2621" s="11"/>
      <c r="Q2621" s="11"/>
      <c r="R2621" s="11"/>
      <c r="S2621" s="11"/>
      <c r="T2621" s="11"/>
      <c r="U2621" s="11"/>
      <c r="V2621" s="11"/>
      <c r="W2621" s="11"/>
      <c r="X2621" s="11"/>
      <c r="Y2621" s="11"/>
      <c r="Z2621" s="11"/>
      <c r="AA2621" s="11"/>
      <c r="AB2621" s="11"/>
      <c r="AC2621" s="11"/>
      <c r="AD2621" s="11"/>
      <c r="AE2621" s="11"/>
      <c r="AF2621" s="11"/>
      <c r="AG2621" s="11"/>
      <c r="AH2621" s="11"/>
    </row>
    <row r="2622" spans="1:34" x14ac:dyDescent="0.25">
      <c r="A2622" s="11"/>
      <c r="B2622" s="11"/>
      <c r="C2622" s="11"/>
      <c r="D2622" s="11"/>
      <c r="E2622" s="11"/>
      <c r="H2622" s="11"/>
      <c r="I2622" s="202"/>
      <c r="J2622" s="11"/>
      <c r="K2622" s="11"/>
      <c r="L2622" s="11"/>
      <c r="M2622" s="11"/>
      <c r="N2622" s="11"/>
      <c r="O2622" s="11"/>
      <c r="P2622" s="11"/>
      <c r="Q2622" s="11"/>
      <c r="R2622" s="11"/>
      <c r="S2622" s="11"/>
      <c r="T2622" s="11"/>
      <c r="U2622" s="11"/>
      <c r="V2622" s="11"/>
      <c r="W2622" s="11"/>
      <c r="X2622" s="11"/>
      <c r="Y2622" s="11"/>
      <c r="Z2622" s="11"/>
      <c r="AA2622" s="11"/>
      <c r="AB2622" s="11"/>
      <c r="AC2622" s="11"/>
      <c r="AD2622" s="11"/>
      <c r="AE2622" s="11"/>
      <c r="AF2622" s="11"/>
      <c r="AG2622" s="11"/>
      <c r="AH2622" s="11"/>
    </row>
    <row r="2623" spans="1:34" x14ac:dyDescent="0.25">
      <c r="A2623" s="11"/>
      <c r="B2623" s="11"/>
      <c r="C2623" s="11"/>
      <c r="D2623" s="11"/>
      <c r="E2623" s="11"/>
      <c r="H2623" s="11"/>
      <c r="I2623" s="202"/>
      <c r="J2623" s="11"/>
      <c r="K2623" s="11"/>
      <c r="L2623" s="11"/>
      <c r="M2623" s="11"/>
      <c r="N2623" s="11"/>
      <c r="O2623" s="11"/>
      <c r="P2623" s="11"/>
      <c r="Q2623" s="11"/>
      <c r="R2623" s="11"/>
      <c r="S2623" s="11"/>
      <c r="T2623" s="11"/>
      <c r="U2623" s="11"/>
      <c r="V2623" s="11"/>
      <c r="W2623" s="11"/>
      <c r="X2623" s="11"/>
      <c r="Y2623" s="11"/>
      <c r="Z2623" s="11"/>
      <c r="AA2623" s="11"/>
      <c r="AB2623" s="11"/>
      <c r="AC2623" s="11"/>
      <c r="AD2623" s="11"/>
      <c r="AE2623" s="11"/>
      <c r="AF2623" s="11"/>
      <c r="AG2623" s="11"/>
      <c r="AH2623" s="11"/>
    </row>
    <row r="2624" spans="1:34" x14ac:dyDescent="0.25">
      <c r="A2624" s="11"/>
      <c r="B2624" s="11"/>
      <c r="C2624" s="11"/>
      <c r="D2624" s="11"/>
      <c r="E2624" s="11"/>
      <c r="H2624" s="11"/>
      <c r="I2624" s="202"/>
      <c r="J2624" s="11"/>
      <c r="K2624" s="11"/>
      <c r="L2624" s="11"/>
      <c r="M2624" s="11"/>
      <c r="N2624" s="11"/>
      <c r="O2624" s="11"/>
      <c r="P2624" s="11"/>
      <c r="Q2624" s="11"/>
      <c r="R2624" s="11"/>
      <c r="S2624" s="11"/>
      <c r="T2624" s="11"/>
      <c r="U2624" s="11"/>
      <c r="V2624" s="11"/>
      <c r="W2624" s="11"/>
      <c r="X2624" s="11"/>
      <c r="Y2624" s="11"/>
      <c r="Z2624" s="11"/>
      <c r="AA2624" s="11"/>
      <c r="AB2624" s="11"/>
      <c r="AC2624" s="11"/>
      <c r="AD2624" s="11"/>
      <c r="AE2624" s="11"/>
      <c r="AF2624" s="11"/>
      <c r="AG2624" s="11"/>
      <c r="AH2624" s="11"/>
    </row>
    <row r="2625" spans="1:34" x14ac:dyDescent="0.25">
      <c r="A2625" s="11"/>
      <c r="B2625" s="11"/>
      <c r="C2625" s="11"/>
      <c r="D2625" s="11"/>
      <c r="E2625" s="11"/>
      <c r="H2625" s="11"/>
      <c r="I2625" s="202"/>
      <c r="J2625" s="11"/>
      <c r="K2625" s="11"/>
      <c r="L2625" s="11"/>
      <c r="M2625" s="11"/>
      <c r="N2625" s="11"/>
      <c r="O2625" s="11"/>
      <c r="P2625" s="11"/>
      <c r="Q2625" s="11"/>
      <c r="R2625" s="11"/>
      <c r="S2625" s="11"/>
      <c r="T2625" s="11"/>
      <c r="U2625" s="11"/>
      <c r="V2625" s="11"/>
      <c r="W2625" s="11"/>
      <c r="X2625" s="11"/>
      <c r="Y2625" s="11"/>
      <c r="Z2625" s="11"/>
      <c r="AA2625" s="11"/>
      <c r="AB2625" s="11"/>
      <c r="AC2625" s="11"/>
      <c r="AD2625" s="11"/>
      <c r="AE2625" s="11"/>
      <c r="AF2625" s="11"/>
      <c r="AG2625" s="11"/>
      <c r="AH2625" s="11"/>
    </row>
    <row r="2626" spans="1:34" x14ac:dyDescent="0.25">
      <c r="A2626" s="11"/>
      <c r="B2626" s="11"/>
      <c r="C2626" s="11"/>
      <c r="D2626" s="11"/>
      <c r="E2626" s="11"/>
      <c r="H2626" s="11"/>
      <c r="I2626" s="202"/>
      <c r="J2626" s="11"/>
      <c r="K2626" s="11"/>
      <c r="L2626" s="11"/>
      <c r="M2626" s="11"/>
      <c r="N2626" s="11"/>
      <c r="O2626" s="11"/>
      <c r="P2626" s="11"/>
      <c r="Q2626" s="11"/>
      <c r="R2626" s="11"/>
      <c r="S2626" s="11"/>
      <c r="T2626" s="11"/>
      <c r="U2626" s="11"/>
      <c r="V2626" s="11"/>
      <c r="W2626" s="11"/>
      <c r="X2626" s="11"/>
      <c r="Y2626" s="11"/>
      <c r="Z2626" s="11"/>
      <c r="AA2626" s="11"/>
      <c r="AB2626" s="11"/>
      <c r="AC2626" s="11"/>
      <c r="AD2626" s="11"/>
      <c r="AE2626" s="11"/>
      <c r="AF2626" s="11"/>
      <c r="AG2626" s="11"/>
      <c r="AH2626" s="11"/>
    </row>
    <row r="2627" spans="1:34" x14ac:dyDescent="0.25">
      <c r="A2627" s="11"/>
      <c r="B2627" s="11"/>
      <c r="C2627" s="11"/>
      <c r="D2627" s="11"/>
      <c r="E2627" s="11"/>
      <c r="H2627" s="11"/>
      <c r="I2627" s="202"/>
      <c r="J2627" s="11"/>
      <c r="K2627" s="11"/>
      <c r="L2627" s="11"/>
      <c r="M2627" s="11"/>
      <c r="N2627" s="11"/>
      <c r="O2627" s="11"/>
      <c r="P2627" s="11"/>
      <c r="Q2627" s="11"/>
      <c r="R2627" s="11"/>
      <c r="S2627" s="11"/>
      <c r="T2627" s="11"/>
      <c r="U2627" s="11"/>
      <c r="V2627" s="11"/>
      <c r="W2627" s="11"/>
      <c r="X2627" s="11"/>
      <c r="Y2627" s="11"/>
      <c r="Z2627" s="11"/>
      <c r="AA2627" s="11"/>
      <c r="AB2627" s="11"/>
      <c r="AC2627" s="11"/>
      <c r="AD2627" s="11"/>
      <c r="AE2627" s="11"/>
      <c r="AF2627" s="11"/>
      <c r="AG2627" s="11"/>
      <c r="AH2627" s="11"/>
    </row>
    <row r="2628" spans="1:34" x14ac:dyDescent="0.25">
      <c r="A2628" s="11"/>
      <c r="B2628" s="11"/>
      <c r="C2628" s="11"/>
      <c r="D2628" s="11"/>
      <c r="E2628" s="11"/>
      <c r="H2628" s="11"/>
      <c r="I2628" s="202"/>
      <c r="J2628" s="11"/>
      <c r="K2628" s="11"/>
      <c r="L2628" s="11"/>
      <c r="M2628" s="11"/>
      <c r="N2628" s="11"/>
      <c r="O2628" s="11"/>
      <c r="P2628" s="11"/>
      <c r="Q2628" s="11"/>
      <c r="R2628" s="11"/>
      <c r="S2628" s="11"/>
      <c r="T2628" s="11"/>
      <c r="U2628" s="11"/>
      <c r="V2628" s="11"/>
      <c r="W2628" s="11"/>
      <c r="X2628" s="11"/>
      <c r="Y2628" s="11"/>
      <c r="Z2628" s="11"/>
      <c r="AA2628" s="11"/>
      <c r="AB2628" s="11"/>
      <c r="AC2628" s="11"/>
      <c r="AD2628" s="11"/>
      <c r="AE2628" s="11"/>
      <c r="AF2628" s="11"/>
      <c r="AG2628" s="11"/>
      <c r="AH2628" s="11"/>
    </row>
    <row r="2629" spans="1:34" x14ac:dyDescent="0.25">
      <c r="A2629" s="11"/>
      <c r="B2629" s="11"/>
      <c r="C2629" s="11"/>
      <c r="D2629" s="11"/>
      <c r="E2629" s="11"/>
      <c r="H2629" s="11"/>
      <c r="I2629" s="202"/>
      <c r="J2629" s="11"/>
      <c r="K2629" s="11"/>
      <c r="L2629" s="11"/>
      <c r="M2629" s="11"/>
      <c r="N2629" s="11"/>
      <c r="O2629" s="11"/>
      <c r="P2629" s="11"/>
      <c r="Q2629" s="11"/>
      <c r="R2629" s="11"/>
      <c r="S2629" s="11"/>
      <c r="T2629" s="11"/>
      <c r="U2629" s="11"/>
      <c r="V2629" s="11"/>
      <c r="W2629" s="11"/>
      <c r="X2629" s="11"/>
      <c r="Y2629" s="11"/>
      <c r="Z2629" s="11"/>
      <c r="AA2629" s="11"/>
      <c r="AB2629" s="11"/>
      <c r="AC2629" s="11"/>
      <c r="AD2629" s="11"/>
      <c r="AE2629" s="11"/>
      <c r="AF2629" s="11"/>
      <c r="AG2629" s="11"/>
      <c r="AH2629" s="11"/>
    </row>
    <row r="2630" spans="1:34" x14ac:dyDescent="0.25">
      <c r="A2630" s="11"/>
      <c r="B2630" s="11"/>
      <c r="C2630" s="11"/>
      <c r="D2630" s="11"/>
      <c r="E2630" s="11"/>
      <c r="H2630" s="11"/>
      <c r="I2630" s="202"/>
      <c r="J2630" s="11"/>
      <c r="K2630" s="11"/>
      <c r="L2630" s="11"/>
      <c r="M2630" s="11"/>
      <c r="N2630" s="11"/>
      <c r="O2630" s="11"/>
      <c r="P2630" s="11"/>
      <c r="Q2630" s="11"/>
      <c r="R2630" s="11"/>
      <c r="S2630" s="11"/>
      <c r="T2630" s="11"/>
      <c r="U2630" s="11"/>
      <c r="V2630" s="11"/>
      <c r="W2630" s="11"/>
      <c r="X2630" s="11"/>
      <c r="Y2630" s="11"/>
      <c r="Z2630" s="11"/>
      <c r="AA2630" s="11"/>
      <c r="AB2630" s="11"/>
      <c r="AC2630" s="11"/>
      <c r="AD2630" s="11"/>
      <c r="AE2630" s="11"/>
      <c r="AF2630" s="11"/>
      <c r="AG2630" s="11"/>
      <c r="AH2630" s="11"/>
    </row>
    <row r="2631" spans="1:34" x14ac:dyDescent="0.25">
      <c r="A2631" s="11"/>
      <c r="B2631" s="11"/>
      <c r="C2631" s="11"/>
      <c r="D2631" s="11"/>
      <c r="E2631" s="11"/>
      <c r="H2631" s="11"/>
      <c r="I2631" s="202"/>
      <c r="J2631" s="11"/>
      <c r="K2631" s="11"/>
      <c r="L2631" s="11"/>
      <c r="M2631" s="11"/>
      <c r="N2631" s="11"/>
      <c r="O2631" s="11"/>
      <c r="P2631" s="11"/>
      <c r="Q2631" s="11"/>
      <c r="R2631" s="11"/>
      <c r="S2631" s="11"/>
      <c r="T2631" s="11"/>
      <c r="U2631" s="11"/>
      <c r="V2631" s="11"/>
      <c r="W2631" s="11"/>
      <c r="X2631" s="11"/>
      <c r="Y2631" s="11"/>
      <c r="Z2631" s="11"/>
      <c r="AA2631" s="11"/>
      <c r="AB2631" s="11"/>
      <c r="AC2631" s="11"/>
      <c r="AD2631" s="11"/>
      <c r="AE2631" s="11"/>
      <c r="AF2631" s="11"/>
      <c r="AG2631" s="11"/>
      <c r="AH2631" s="11"/>
    </row>
    <row r="2632" spans="1:34" x14ac:dyDescent="0.25">
      <c r="A2632" s="11"/>
      <c r="B2632" s="11"/>
      <c r="C2632" s="11"/>
      <c r="D2632" s="11"/>
      <c r="E2632" s="11"/>
      <c r="H2632" s="11"/>
      <c r="I2632" s="202"/>
      <c r="J2632" s="11"/>
      <c r="K2632" s="11"/>
      <c r="L2632" s="11"/>
      <c r="M2632" s="11"/>
      <c r="N2632" s="11"/>
      <c r="O2632" s="11"/>
      <c r="P2632" s="11"/>
      <c r="Q2632" s="11"/>
      <c r="R2632" s="11"/>
      <c r="S2632" s="11"/>
      <c r="T2632" s="11"/>
      <c r="U2632" s="11"/>
      <c r="V2632" s="11"/>
      <c r="W2632" s="11"/>
      <c r="X2632" s="11"/>
      <c r="Y2632" s="11"/>
      <c r="Z2632" s="11"/>
      <c r="AA2632" s="11"/>
      <c r="AB2632" s="11"/>
      <c r="AC2632" s="11"/>
      <c r="AD2632" s="11"/>
      <c r="AE2632" s="11"/>
      <c r="AF2632" s="11"/>
      <c r="AG2632" s="11"/>
      <c r="AH2632" s="11"/>
    </row>
    <row r="2633" spans="1:34" x14ac:dyDescent="0.25">
      <c r="A2633" s="11"/>
      <c r="B2633" s="11"/>
      <c r="C2633" s="11"/>
      <c r="D2633" s="11"/>
      <c r="E2633" s="11"/>
      <c r="H2633" s="11"/>
      <c r="I2633" s="202"/>
      <c r="J2633" s="11"/>
      <c r="K2633" s="11"/>
      <c r="L2633" s="11"/>
      <c r="M2633" s="11"/>
      <c r="N2633" s="11"/>
      <c r="O2633" s="11"/>
      <c r="P2633" s="11"/>
      <c r="Q2633" s="11"/>
      <c r="R2633" s="11"/>
      <c r="S2633" s="11"/>
      <c r="T2633" s="11"/>
      <c r="U2633" s="11"/>
      <c r="V2633" s="11"/>
      <c r="W2633" s="11"/>
      <c r="X2633" s="11"/>
      <c r="Y2633" s="11"/>
      <c r="Z2633" s="11"/>
      <c r="AA2633" s="11"/>
      <c r="AB2633" s="11"/>
      <c r="AC2633" s="11"/>
      <c r="AD2633" s="11"/>
      <c r="AE2633" s="11"/>
      <c r="AF2633" s="11"/>
      <c r="AG2633" s="11"/>
      <c r="AH2633" s="11"/>
    </row>
    <row r="2634" spans="1:34" x14ac:dyDescent="0.25">
      <c r="A2634" s="11"/>
      <c r="B2634" s="11"/>
      <c r="C2634" s="11"/>
      <c r="D2634" s="11"/>
      <c r="E2634" s="11"/>
      <c r="H2634" s="11"/>
      <c r="I2634" s="202"/>
      <c r="J2634" s="11"/>
      <c r="K2634" s="11"/>
      <c r="L2634" s="11"/>
      <c r="M2634" s="11"/>
      <c r="N2634" s="11"/>
      <c r="O2634" s="11"/>
      <c r="P2634" s="11"/>
      <c r="Q2634" s="11"/>
      <c r="R2634" s="11"/>
      <c r="S2634" s="11"/>
      <c r="T2634" s="11"/>
      <c r="U2634" s="11"/>
      <c r="V2634" s="11"/>
      <c r="W2634" s="11"/>
      <c r="X2634" s="11"/>
      <c r="Y2634" s="11"/>
      <c r="Z2634" s="11"/>
      <c r="AA2634" s="11"/>
      <c r="AB2634" s="11"/>
      <c r="AC2634" s="11"/>
      <c r="AD2634" s="11"/>
      <c r="AE2634" s="11"/>
      <c r="AF2634" s="11"/>
      <c r="AG2634" s="11"/>
      <c r="AH2634" s="11"/>
    </row>
    <row r="2635" spans="1:34" x14ac:dyDescent="0.25">
      <c r="A2635" s="11"/>
      <c r="B2635" s="11"/>
      <c r="C2635" s="11"/>
      <c r="D2635" s="11"/>
      <c r="E2635" s="11"/>
      <c r="H2635" s="11"/>
      <c r="I2635" s="202"/>
      <c r="J2635" s="11"/>
      <c r="K2635" s="11"/>
      <c r="L2635" s="11"/>
      <c r="M2635" s="11"/>
      <c r="N2635" s="11"/>
      <c r="O2635" s="11"/>
      <c r="P2635" s="11"/>
      <c r="Q2635" s="11"/>
      <c r="R2635" s="11"/>
      <c r="S2635" s="11"/>
      <c r="T2635" s="11"/>
      <c r="U2635" s="11"/>
      <c r="V2635" s="11"/>
      <c r="W2635" s="11"/>
      <c r="X2635" s="11"/>
      <c r="Y2635" s="11"/>
      <c r="Z2635" s="11"/>
      <c r="AA2635" s="11"/>
      <c r="AB2635" s="11"/>
      <c r="AC2635" s="11"/>
      <c r="AD2635" s="11"/>
      <c r="AE2635" s="11"/>
      <c r="AF2635" s="11"/>
      <c r="AG2635" s="11"/>
      <c r="AH2635" s="11"/>
    </row>
    <row r="2636" spans="1:34" x14ac:dyDescent="0.25">
      <c r="A2636" s="11"/>
      <c r="B2636" s="11"/>
      <c r="C2636" s="11"/>
      <c r="D2636" s="11"/>
      <c r="E2636" s="11"/>
      <c r="H2636" s="11"/>
      <c r="I2636" s="202"/>
      <c r="J2636" s="11"/>
      <c r="K2636" s="11"/>
      <c r="L2636" s="11"/>
      <c r="M2636" s="11"/>
      <c r="N2636" s="11"/>
      <c r="O2636" s="11"/>
      <c r="P2636" s="11"/>
      <c r="Q2636" s="11"/>
      <c r="R2636" s="11"/>
      <c r="S2636" s="11"/>
      <c r="T2636" s="11"/>
      <c r="U2636" s="11"/>
      <c r="V2636" s="11"/>
      <c r="W2636" s="11"/>
      <c r="X2636" s="11"/>
      <c r="Y2636" s="11"/>
      <c r="Z2636" s="11"/>
      <c r="AA2636" s="11"/>
      <c r="AB2636" s="11"/>
      <c r="AC2636" s="11"/>
      <c r="AD2636" s="11"/>
      <c r="AE2636" s="11"/>
      <c r="AF2636" s="11"/>
      <c r="AG2636" s="11"/>
      <c r="AH2636" s="11"/>
    </row>
    <row r="2637" spans="1:34" x14ac:dyDescent="0.25">
      <c r="A2637" s="11"/>
      <c r="B2637" s="11"/>
      <c r="C2637" s="11"/>
      <c r="D2637" s="11"/>
      <c r="E2637" s="11"/>
      <c r="H2637" s="11"/>
      <c r="I2637" s="202"/>
      <c r="J2637" s="11"/>
      <c r="K2637" s="11"/>
      <c r="L2637" s="11"/>
      <c r="M2637" s="11"/>
      <c r="N2637" s="11"/>
      <c r="O2637" s="11"/>
      <c r="P2637" s="11"/>
      <c r="Q2637" s="11"/>
      <c r="R2637" s="11"/>
      <c r="S2637" s="11"/>
      <c r="T2637" s="11"/>
      <c r="U2637" s="11"/>
      <c r="V2637" s="11"/>
      <c r="W2637" s="11"/>
      <c r="X2637" s="11"/>
      <c r="Y2637" s="11"/>
      <c r="Z2637" s="11"/>
      <c r="AA2637" s="11"/>
      <c r="AB2637" s="11"/>
      <c r="AC2637" s="11"/>
      <c r="AD2637" s="11"/>
      <c r="AE2637" s="11"/>
      <c r="AF2637" s="11"/>
      <c r="AG2637" s="11"/>
      <c r="AH2637" s="11"/>
    </row>
    <row r="2638" spans="1:34" x14ac:dyDescent="0.25">
      <c r="A2638" s="11"/>
      <c r="B2638" s="11"/>
      <c r="C2638" s="11"/>
      <c r="D2638" s="11"/>
      <c r="E2638" s="11"/>
      <c r="H2638" s="11"/>
      <c r="I2638" s="202"/>
      <c r="J2638" s="11"/>
      <c r="K2638" s="11"/>
      <c r="L2638" s="11"/>
      <c r="M2638" s="11"/>
      <c r="N2638" s="11"/>
      <c r="O2638" s="11"/>
      <c r="P2638" s="11"/>
      <c r="Q2638" s="11"/>
      <c r="R2638" s="11"/>
      <c r="S2638" s="11"/>
      <c r="T2638" s="11"/>
      <c r="U2638" s="11"/>
      <c r="V2638" s="11"/>
      <c r="W2638" s="11"/>
      <c r="X2638" s="11"/>
      <c r="Y2638" s="11"/>
      <c r="Z2638" s="11"/>
      <c r="AA2638" s="11"/>
      <c r="AB2638" s="11"/>
      <c r="AC2638" s="11"/>
      <c r="AD2638" s="11"/>
      <c r="AE2638" s="11"/>
      <c r="AF2638" s="11"/>
      <c r="AG2638" s="11"/>
      <c r="AH2638" s="11"/>
    </row>
    <row r="2639" spans="1:34" x14ac:dyDescent="0.25">
      <c r="A2639" s="11"/>
      <c r="B2639" s="11"/>
      <c r="C2639" s="11"/>
      <c r="D2639" s="11"/>
      <c r="E2639" s="11"/>
      <c r="H2639" s="11"/>
      <c r="I2639" s="202"/>
      <c r="J2639" s="11"/>
      <c r="K2639" s="11"/>
      <c r="L2639" s="11"/>
      <c r="M2639" s="11"/>
      <c r="N2639" s="11"/>
      <c r="O2639" s="11"/>
      <c r="P2639" s="11"/>
      <c r="Q2639" s="11"/>
      <c r="R2639" s="11"/>
      <c r="S2639" s="11"/>
      <c r="T2639" s="11"/>
      <c r="U2639" s="11"/>
      <c r="V2639" s="11"/>
      <c r="W2639" s="11"/>
      <c r="X2639" s="11"/>
      <c r="Y2639" s="11"/>
      <c r="Z2639" s="11"/>
      <c r="AA2639" s="11"/>
      <c r="AB2639" s="11"/>
      <c r="AC2639" s="11"/>
      <c r="AD2639" s="11"/>
      <c r="AE2639" s="11"/>
      <c r="AF2639" s="11"/>
      <c r="AG2639" s="11"/>
      <c r="AH2639" s="11"/>
    </row>
    <row r="2640" spans="1:34" x14ac:dyDescent="0.25">
      <c r="A2640" s="11"/>
      <c r="B2640" s="11"/>
      <c r="C2640" s="11"/>
      <c r="D2640" s="11"/>
      <c r="E2640" s="11"/>
      <c r="H2640" s="11"/>
      <c r="I2640" s="202"/>
      <c r="J2640" s="11"/>
      <c r="K2640" s="11"/>
      <c r="L2640" s="11"/>
      <c r="M2640" s="11"/>
      <c r="N2640" s="11"/>
      <c r="O2640" s="11"/>
      <c r="P2640" s="11"/>
      <c r="Q2640" s="11"/>
      <c r="R2640" s="11"/>
      <c r="S2640" s="11"/>
      <c r="T2640" s="11"/>
      <c r="U2640" s="11"/>
      <c r="V2640" s="11"/>
      <c r="W2640" s="11"/>
      <c r="X2640" s="11"/>
      <c r="Y2640" s="11"/>
      <c r="Z2640" s="11"/>
      <c r="AA2640" s="11"/>
      <c r="AB2640" s="11"/>
      <c r="AC2640" s="11"/>
      <c r="AD2640" s="11"/>
      <c r="AE2640" s="11"/>
      <c r="AF2640" s="11"/>
      <c r="AG2640" s="11"/>
      <c r="AH2640" s="11"/>
    </row>
    <row r="2641" spans="1:34" x14ac:dyDescent="0.25">
      <c r="A2641" s="11"/>
      <c r="B2641" s="11"/>
      <c r="C2641" s="11"/>
      <c r="D2641" s="11"/>
      <c r="E2641" s="11"/>
      <c r="H2641" s="11"/>
      <c r="I2641" s="202"/>
      <c r="J2641" s="11"/>
      <c r="K2641" s="11"/>
      <c r="L2641" s="11"/>
      <c r="M2641" s="11"/>
      <c r="N2641" s="11"/>
      <c r="O2641" s="11"/>
      <c r="P2641" s="11"/>
      <c r="Q2641" s="11"/>
      <c r="R2641" s="11"/>
      <c r="S2641" s="11"/>
      <c r="T2641" s="11"/>
      <c r="U2641" s="11"/>
      <c r="V2641" s="11"/>
      <c r="W2641" s="11"/>
      <c r="X2641" s="11"/>
      <c r="Y2641" s="11"/>
      <c r="Z2641" s="11"/>
      <c r="AA2641" s="11"/>
      <c r="AB2641" s="11"/>
      <c r="AC2641" s="11"/>
      <c r="AD2641" s="11"/>
      <c r="AE2641" s="11"/>
      <c r="AF2641" s="11"/>
      <c r="AG2641" s="11"/>
      <c r="AH2641" s="11"/>
    </row>
    <row r="2642" spans="1:34" x14ac:dyDescent="0.25">
      <c r="A2642" s="11"/>
      <c r="B2642" s="11"/>
      <c r="C2642" s="11"/>
      <c r="D2642" s="11"/>
      <c r="E2642" s="11"/>
      <c r="H2642" s="11"/>
      <c r="I2642" s="202"/>
      <c r="J2642" s="11"/>
      <c r="K2642" s="11"/>
      <c r="L2642" s="11"/>
      <c r="M2642" s="11"/>
      <c r="N2642" s="11"/>
      <c r="O2642" s="11"/>
      <c r="P2642" s="11"/>
      <c r="Q2642" s="11"/>
      <c r="R2642" s="11"/>
      <c r="S2642" s="11"/>
      <c r="T2642" s="11"/>
      <c r="U2642" s="11"/>
      <c r="V2642" s="11"/>
      <c r="W2642" s="11"/>
      <c r="X2642" s="11"/>
      <c r="Y2642" s="11"/>
      <c r="Z2642" s="11"/>
      <c r="AA2642" s="11"/>
      <c r="AB2642" s="11"/>
      <c r="AC2642" s="11"/>
      <c r="AD2642" s="11"/>
      <c r="AE2642" s="11"/>
      <c r="AF2642" s="11"/>
      <c r="AG2642" s="11"/>
      <c r="AH2642" s="11"/>
    </row>
    <row r="2643" spans="1:34" x14ac:dyDescent="0.25">
      <c r="A2643" s="11"/>
      <c r="B2643" s="11"/>
      <c r="C2643" s="11"/>
      <c r="D2643" s="11"/>
      <c r="E2643" s="11"/>
      <c r="H2643" s="11"/>
      <c r="I2643" s="202"/>
      <c r="J2643" s="11"/>
      <c r="K2643" s="11"/>
      <c r="L2643" s="11"/>
      <c r="M2643" s="11"/>
      <c r="N2643" s="11"/>
      <c r="O2643" s="11"/>
      <c r="P2643" s="11"/>
      <c r="Q2643" s="11"/>
      <c r="R2643" s="11"/>
      <c r="S2643" s="11"/>
      <c r="T2643" s="11"/>
      <c r="U2643" s="11"/>
      <c r="V2643" s="11"/>
      <c r="W2643" s="11"/>
      <c r="X2643" s="11"/>
      <c r="Y2643" s="11"/>
      <c r="Z2643" s="11"/>
      <c r="AA2643" s="11"/>
      <c r="AB2643" s="11"/>
      <c r="AC2643" s="11"/>
      <c r="AD2643" s="11"/>
      <c r="AE2643" s="11"/>
      <c r="AF2643" s="11"/>
      <c r="AG2643" s="11"/>
      <c r="AH2643" s="11"/>
    </row>
    <row r="2644" spans="1:34" x14ac:dyDescent="0.25">
      <c r="A2644" s="11"/>
      <c r="B2644" s="11"/>
      <c r="C2644" s="11"/>
      <c r="D2644" s="11"/>
      <c r="E2644" s="11"/>
      <c r="H2644" s="11"/>
      <c r="I2644" s="202"/>
      <c r="J2644" s="11"/>
      <c r="K2644" s="11"/>
      <c r="L2644" s="11"/>
      <c r="M2644" s="11"/>
      <c r="N2644" s="11"/>
      <c r="O2644" s="11"/>
      <c r="P2644" s="11"/>
      <c r="Q2644" s="11"/>
      <c r="R2644" s="11"/>
      <c r="S2644" s="11"/>
      <c r="T2644" s="11"/>
      <c r="U2644" s="11"/>
      <c r="V2644" s="11"/>
      <c r="W2644" s="11"/>
      <c r="X2644" s="11"/>
      <c r="Y2644" s="11"/>
      <c r="Z2644" s="11"/>
      <c r="AA2644" s="11"/>
      <c r="AB2644" s="11"/>
      <c r="AC2644" s="11"/>
      <c r="AD2644" s="11"/>
      <c r="AE2644" s="11"/>
      <c r="AF2644" s="11"/>
      <c r="AG2644" s="11"/>
      <c r="AH2644" s="11"/>
    </row>
    <row r="2645" spans="1:34" x14ac:dyDescent="0.25">
      <c r="A2645" s="11"/>
      <c r="B2645" s="11"/>
      <c r="C2645" s="11"/>
      <c r="D2645" s="11"/>
      <c r="E2645" s="11"/>
      <c r="H2645" s="11"/>
      <c r="I2645" s="202"/>
      <c r="J2645" s="11"/>
      <c r="K2645" s="11"/>
      <c r="L2645" s="11"/>
      <c r="M2645" s="11"/>
      <c r="N2645" s="11"/>
      <c r="O2645" s="11"/>
      <c r="P2645" s="11"/>
      <c r="Q2645" s="11"/>
      <c r="R2645" s="11"/>
      <c r="S2645" s="11"/>
      <c r="T2645" s="11"/>
      <c r="U2645" s="11"/>
      <c r="V2645" s="11"/>
      <c r="W2645" s="11"/>
      <c r="X2645" s="11"/>
      <c r="Y2645" s="11"/>
      <c r="Z2645" s="11"/>
      <c r="AA2645" s="11"/>
      <c r="AB2645" s="11"/>
      <c r="AC2645" s="11"/>
      <c r="AD2645" s="11"/>
      <c r="AE2645" s="11"/>
      <c r="AF2645" s="11"/>
      <c r="AG2645" s="11"/>
      <c r="AH2645" s="11"/>
    </row>
    <row r="2646" spans="1:34" x14ac:dyDescent="0.25">
      <c r="A2646" s="11"/>
      <c r="B2646" s="11"/>
      <c r="C2646" s="11"/>
      <c r="D2646" s="11"/>
      <c r="E2646" s="11"/>
      <c r="H2646" s="11"/>
      <c r="I2646" s="202"/>
      <c r="J2646" s="11"/>
      <c r="K2646" s="11"/>
      <c r="L2646" s="11"/>
      <c r="M2646" s="11"/>
      <c r="N2646" s="11"/>
      <c r="O2646" s="11"/>
      <c r="P2646" s="11"/>
      <c r="Q2646" s="11"/>
      <c r="R2646" s="11"/>
      <c r="S2646" s="11"/>
      <c r="T2646" s="11"/>
      <c r="U2646" s="11"/>
      <c r="V2646" s="11"/>
      <c r="W2646" s="11"/>
      <c r="X2646" s="11"/>
      <c r="Y2646" s="11"/>
      <c r="Z2646" s="11"/>
      <c r="AA2646" s="11"/>
      <c r="AB2646" s="11"/>
      <c r="AC2646" s="11"/>
      <c r="AD2646" s="11"/>
      <c r="AE2646" s="11"/>
      <c r="AF2646" s="11"/>
      <c r="AG2646" s="11"/>
      <c r="AH2646" s="11"/>
    </row>
    <row r="2647" spans="1:34" x14ac:dyDescent="0.25">
      <c r="A2647" s="11"/>
      <c r="B2647" s="11"/>
      <c r="C2647" s="11"/>
      <c r="D2647" s="11"/>
      <c r="E2647" s="11"/>
      <c r="H2647" s="11"/>
      <c r="I2647" s="202"/>
      <c r="J2647" s="11"/>
      <c r="K2647" s="11"/>
      <c r="L2647" s="11"/>
      <c r="M2647" s="11"/>
      <c r="N2647" s="11"/>
      <c r="O2647" s="11"/>
      <c r="P2647" s="11"/>
      <c r="Q2647" s="11"/>
      <c r="R2647" s="11"/>
      <c r="S2647" s="11"/>
      <c r="T2647" s="11"/>
      <c r="U2647" s="11"/>
      <c r="V2647" s="11"/>
      <c r="W2647" s="11"/>
      <c r="X2647" s="11"/>
      <c r="Y2647" s="11"/>
      <c r="Z2647" s="11"/>
      <c r="AA2647" s="11"/>
      <c r="AB2647" s="11"/>
      <c r="AC2647" s="11"/>
      <c r="AD2647" s="11"/>
      <c r="AE2647" s="11"/>
      <c r="AF2647" s="11"/>
      <c r="AG2647" s="11"/>
      <c r="AH2647" s="11"/>
    </row>
    <row r="2648" spans="1:34" x14ac:dyDescent="0.25">
      <c r="A2648" s="11"/>
      <c r="B2648" s="11"/>
      <c r="C2648" s="11"/>
      <c r="D2648" s="11"/>
      <c r="E2648" s="11"/>
      <c r="H2648" s="11"/>
      <c r="I2648" s="202"/>
      <c r="J2648" s="11"/>
      <c r="K2648" s="11"/>
      <c r="L2648" s="11"/>
      <c r="M2648" s="11"/>
      <c r="N2648" s="11"/>
      <c r="O2648" s="11"/>
      <c r="P2648" s="11"/>
      <c r="Q2648" s="11"/>
      <c r="R2648" s="11"/>
      <c r="S2648" s="11"/>
      <c r="T2648" s="11"/>
      <c r="U2648" s="11"/>
      <c r="V2648" s="11"/>
      <c r="W2648" s="11"/>
      <c r="X2648" s="11"/>
      <c r="Y2648" s="11"/>
      <c r="Z2648" s="11"/>
      <c r="AA2648" s="11"/>
      <c r="AB2648" s="11"/>
      <c r="AC2648" s="11"/>
      <c r="AD2648" s="11"/>
      <c r="AE2648" s="11"/>
      <c r="AF2648" s="11"/>
      <c r="AG2648" s="11"/>
      <c r="AH2648" s="11"/>
    </row>
    <row r="2649" spans="1:34" x14ac:dyDescent="0.25">
      <c r="A2649" s="11"/>
      <c r="B2649" s="11"/>
      <c r="C2649" s="11"/>
      <c r="D2649" s="11"/>
      <c r="E2649" s="11"/>
      <c r="H2649" s="11"/>
      <c r="I2649" s="202"/>
      <c r="J2649" s="11"/>
      <c r="K2649" s="11"/>
      <c r="L2649" s="11"/>
      <c r="M2649" s="11"/>
      <c r="N2649" s="11"/>
      <c r="O2649" s="11"/>
      <c r="P2649" s="11"/>
      <c r="Q2649" s="11"/>
      <c r="R2649" s="11"/>
      <c r="S2649" s="11"/>
      <c r="T2649" s="11"/>
      <c r="U2649" s="11"/>
      <c r="V2649" s="11"/>
      <c r="W2649" s="11"/>
      <c r="X2649" s="11"/>
      <c r="Y2649" s="11"/>
      <c r="Z2649" s="11"/>
      <c r="AA2649" s="11"/>
      <c r="AB2649" s="11"/>
      <c r="AC2649" s="11"/>
      <c r="AD2649" s="11"/>
      <c r="AE2649" s="11"/>
      <c r="AF2649" s="11"/>
      <c r="AG2649" s="11"/>
      <c r="AH2649" s="11"/>
    </row>
    <row r="2650" spans="1:34" x14ac:dyDescent="0.25">
      <c r="A2650" s="11"/>
      <c r="B2650" s="11"/>
      <c r="C2650" s="11"/>
      <c r="D2650" s="11"/>
      <c r="E2650" s="11"/>
      <c r="H2650" s="11"/>
      <c r="I2650" s="202"/>
      <c r="J2650" s="11"/>
      <c r="K2650" s="11"/>
      <c r="L2650" s="11"/>
      <c r="M2650" s="11"/>
      <c r="N2650" s="11"/>
      <c r="O2650" s="11"/>
      <c r="P2650" s="11"/>
      <c r="Q2650" s="11"/>
      <c r="R2650" s="11"/>
      <c r="S2650" s="11"/>
      <c r="T2650" s="11"/>
      <c r="U2650" s="11"/>
      <c r="V2650" s="11"/>
      <c r="W2650" s="11"/>
      <c r="X2650" s="11"/>
      <c r="Y2650" s="11"/>
      <c r="Z2650" s="11"/>
      <c r="AA2650" s="11"/>
      <c r="AB2650" s="11"/>
      <c r="AC2650" s="11"/>
      <c r="AD2650" s="11"/>
      <c r="AE2650" s="11"/>
      <c r="AF2650" s="11"/>
      <c r="AG2650" s="11"/>
      <c r="AH2650" s="11"/>
    </row>
    <row r="2651" spans="1:34" x14ac:dyDescent="0.25">
      <c r="A2651" s="11"/>
      <c r="B2651" s="11"/>
      <c r="C2651" s="11"/>
      <c r="D2651" s="11"/>
      <c r="E2651" s="11"/>
      <c r="H2651" s="11"/>
      <c r="I2651" s="202"/>
      <c r="J2651" s="11"/>
      <c r="K2651" s="11"/>
      <c r="L2651" s="11"/>
      <c r="M2651" s="11"/>
      <c r="N2651" s="11"/>
      <c r="O2651" s="11"/>
      <c r="P2651" s="11"/>
      <c r="Q2651" s="11"/>
      <c r="R2651" s="11"/>
      <c r="S2651" s="11"/>
      <c r="T2651" s="11"/>
      <c r="U2651" s="11"/>
      <c r="V2651" s="11"/>
      <c r="W2651" s="11"/>
      <c r="X2651" s="11"/>
      <c r="Y2651" s="11"/>
      <c r="Z2651" s="11"/>
      <c r="AA2651" s="11"/>
      <c r="AB2651" s="11"/>
      <c r="AC2651" s="11"/>
      <c r="AD2651" s="11"/>
      <c r="AE2651" s="11"/>
      <c r="AF2651" s="11"/>
      <c r="AG2651" s="11"/>
      <c r="AH2651" s="11"/>
    </row>
    <row r="2652" spans="1:34" x14ac:dyDescent="0.25">
      <c r="A2652" s="11"/>
      <c r="B2652" s="11"/>
      <c r="C2652" s="11"/>
      <c r="D2652" s="11"/>
      <c r="E2652" s="11"/>
      <c r="H2652" s="11"/>
      <c r="I2652" s="202"/>
      <c r="J2652" s="11"/>
      <c r="K2652" s="11"/>
      <c r="L2652" s="11"/>
      <c r="M2652" s="11"/>
      <c r="N2652" s="11"/>
      <c r="O2652" s="11"/>
      <c r="P2652" s="11"/>
      <c r="Q2652" s="11"/>
      <c r="R2652" s="11"/>
      <c r="S2652" s="11"/>
      <c r="T2652" s="11"/>
      <c r="U2652" s="11"/>
      <c r="V2652" s="11"/>
      <c r="W2652" s="11"/>
      <c r="X2652" s="11"/>
      <c r="Y2652" s="11"/>
      <c r="Z2652" s="11"/>
      <c r="AA2652" s="11"/>
      <c r="AB2652" s="11"/>
      <c r="AC2652" s="11"/>
      <c r="AD2652" s="11"/>
      <c r="AE2652" s="11"/>
      <c r="AF2652" s="11"/>
      <c r="AG2652" s="11"/>
      <c r="AH2652" s="11"/>
    </row>
    <row r="2653" spans="1:34" x14ac:dyDescent="0.25">
      <c r="A2653" s="11"/>
      <c r="B2653" s="11"/>
      <c r="C2653" s="11"/>
      <c r="D2653" s="11"/>
      <c r="E2653" s="11"/>
      <c r="H2653" s="11"/>
      <c r="I2653" s="202"/>
      <c r="J2653" s="11"/>
      <c r="K2653" s="11"/>
      <c r="L2653" s="11"/>
      <c r="M2653" s="11"/>
      <c r="N2653" s="11"/>
      <c r="O2653" s="11"/>
      <c r="P2653" s="11"/>
      <c r="Q2653" s="11"/>
      <c r="R2653" s="11"/>
      <c r="S2653" s="11"/>
      <c r="T2653" s="11"/>
      <c r="U2653" s="11"/>
      <c r="V2653" s="11"/>
      <c r="W2653" s="11"/>
      <c r="X2653" s="11"/>
      <c r="Y2653" s="11"/>
      <c r="Z2653" s="11"/>
      <c r="AA2653" s="11"/>
      <c r="AB2653" s="11"/>
      <c r="AC2653" s="11"/>
      <c r="AD2653" s="11"/>
      <c r="AE2653" s="11"/>
      <c r="AF2653" s="11"/>
      <c r="AG2653" s="11"/>
      <c r="AH2653" s="11"/>
    </row>
    <row r="2654" spans="1:34" x14ac:dyDescent="0.25">
      <c r="A2654" s="11"/>
      <c r="B2654" s="11"/>
      <c r="C2654" s="11"/>
      <c r="D2654" s="11"/>
      <c r="E2654" s="11"/>
      <c r="H2654" s="11"/>
      <c r="I2654" s="202"/>
      <c r="J2654" s="11"/>
      <c r="K2654" s="11"/>
      <c r="L2654" s="11"/>
      <c r="M2654" s="11"/>
      <c r="N2654" s="11"/>
      <c r="O2654" s="11"/>
      <c r="P2654" s="11"/>
      <c r="Q2654" s="11"/>
      <c r="R2654" s="11"/>
      <c r="S2654" s="11"/>
      <c r="T2654" s="11"/>
      <c r="U2654" s="11"/>
      <c r="V2654" s="11"/>
      <c r="W2654" s="11"/>
      <c r="X2654" s="11"/>
      <c r="Y2654" s="11"/>
      <c r="Z2654" s="11"/>
      <c r="AA2654" s="11"/>
      <c r="AB2654" s="11"/>
      <c r="AC2654" s="11"/>
      <c r="AD2654" s="11"/>
      <c r="AE2654" s="11"/>
      <c r="AF2654" s="11"/>
      <c r="AG2654" s="11"/>
      <c r="AH2654" s="11"/>
    </row>
    <row r="2655" spans="1:34" x14ac:dyDescent="0.25">
      <c r="A2655" s="11"/>
      <c r="B2655" s="11"/>
      <c r="C2655" s="11"/>
      <c r="D2655" s="11"/>
      <c r="E2655" s="11"/>
      <c r="H2655" s="11"/>
      <c r="I2655" s="202"/>
      <c r="J2655" s="11"/>
      <c r="K2655" s="11"/>
      <c r="L2655" s="11"/>
      <c r="M2655" s="11"/>
      <c r="N2655" s="11"/>
      <c r="O2655" s="11"/>
      <c r="P2655" s="11"/>
      <c r="Q2655" s="11"/>
      <c r="R2655" s="11"/>
      <c r="S2655" s="11"/>
      <c r="T2655" s="11"/>
      <c r="U2655" s="11"/>
      <c r="V2655" s="11"/>
      <c r="W2655" s="11"/>
      <c r="X2655" s="11"/>
      <c r="Y2655" s="11"/>
      <c r="Z2655" s="11"/>
      <c r="AA2655" s="11"/>
      <c r="AB2655" s="11"/>
      <c r="AC2655" s="11"/>
      <c r="AD2655" s="11"/>
      <c r="AE2655" s="11"/>
      <c r="AF2655" s="11"/>
      <c r="AG2655" s="11"/>
      <c r="AH2655" s="11"/>
    </row>
    <row r="2656" spans="1:34" x14ac:dyDescent="0.25">
      <c r="A2656" s="11"/>
      <c r="B2656" s="11"/>
      <c r="C2656" s="11"/>
      <c r="D2656" s="11"/>
      <c r="E2656" s="11"/>
      <c r="H2656" s="11"/>
      <c r="I2656" s="202"/>
      <c r="J2656" s="11"/>
      <c r="K2656" s="11"/>
      <c r="L2656" s="11"/>
      <c r="M2656" s="11"/>
      <c r="N2656" s="11"/>
      <c r="O2656" s="11"/>
      <c r="P2656" s="11"/>
      <c r="Q2656" s="11"/>
      <c r="R2656" s="11"/>
      <c r="S2656" s="11"/>
      <c r="T2656" s="11"/>
      <c r="U2656" s="11"/>
      <c r="V2656" s="11"/>
      <c r="W2656" s="11"/>
      <c r="X2656" s="11"/>
      <c r="Y2656" s="11"/>
      <c r="Z2656" s="11"/>
      <c r="AA2656" s="11"/>
      <c r="AB2656" s="11"/>
      <c r="AC2656" s="11"/>
      <c r="AD2656" s="11"/>
      <c r="AE2656" s="11"/>
      <c r="AF2656" s="11"/>
      <c r="AG2656" s="11"/>
      <c r="AH2656" s="11"/>
    </row>
    <row r="2657" spans="1:34" x14ac:dyDescent="0.25">
      <c r="A2657" s="11"/>
      <c r="B2657" s="11"/>
      <c r="C2657" s="11"/>
      <c r="D2657" s="11"/>
      <c r="E2657" s="11"/>
      <c r="H2657" s="11"/>
      <c r="I2657" s="202"/>
      <c r="J2657" s="11"/>
      <c r="K2657" s="11"/>
      <c r="L2657" s="11"/>
      <c r="M2657" s="11"/>
      <c r="N2657" s="11"/>
      <c r="O2657" s="11"/>
      <c r="P2657" s="11"/>
      <c r="Q2657" s="11"/>
      <c r="R2657" s="11"/>
      <c r="S2657" s="11"/>
      <c r="T2657" s="11"/>
      <c r="U2657" s="11"/>
      <c r="V2657" s="11"/>
      <c r="W2657" s="11"/>
      <c r="X2657" s="11"/>
      <c r="Y2657" s="11"/>
      <c r="Z2657" s="11"/>
      <c r="AA2657" s="11"/>
      <c r="AB2657" s="11"/>
      <c r="AC2657" s="11"/>
      <c r="AD2657" s="11"/>
      <c r="AE2657" s="11"/>
      <c r="AF2657" s="11"/>
      <c r="AG2657" s="11"/>
      <c r="AH2657" s="11"/>
    </row>
    <row r="2658" spans="1:34" x14ac:dyDescent="0.25">
      <c r="A2658" s="11"/>
      <c r="B2658" s="11"/>
      <c r="C2658" s="11"/>
      <c r="D2658" s="11"/>
      <c r="E2658" s="11"/>
      <c r="H2658" s="11"/>
      <c r="I2658" s="202"/>
      <c r="J2658" s="11"/>
      <c r="K2658" s="11"/>
      <c r="L2658" s="11"/>
      <c r="M2658" s="11"/>
      <c r="N2658" s="11"/>
      <c r="O2658" s="11"/>
      <c r="P2658" s="11"/>
      <c r="Q2658" s="11"/>
      <c r="R2658" s="11"/>
      <c r="S2658" s="11"/>
      <c r="T2658" s="11"/>
      <c r="U2658" s="11"/>
      <c r="V2658" s="11"/>
      <c r="W2658" s="11"/>
      <c r="X2658" s="11"/>
      <c r="Y2658" s="11"/>
      <c r="Z2658" s="11"/>
      <c r="AA2658" s="11"/>
      <c r="AB2658" s="11"/>
      <c r="AC2658" s="11"/>
      <c r="AD2658" s="11"/>
      <c r="AE2658" s="11"/>
      <c r="AF2658" s="11"/>
      <c r="AG2658" s="11"/>
      <c r="AH2658" s="11"/>
    </row>
    <row r="2659" spans="1:34" x14ac:dyDescent="0.25">
      <c r="A2659" s="11"/>
      <c r="B2659" s="11"/>
      <c r="C2659" s="11"/>
      <c r="D2659" s="11"/>
      <c r="E2659" s="11"/>
      <c r="H2659" s="11"/>
      <c r="I2659" s="202"/>
      <c r="J2659" s="11"/>
      <c r="K2659" s="11"/>
      <c r="L2659" s="11"/>
      <c r="M2659" s="11"/>
      <c r="N2659" s="11"/>
      <c r="O2659" s="11"/>
      <c r="P2659" s="11"/>
      <c r="Q2659" s="11"/>
      <c r="R2659" s="11"/>
      <c r="S2659" s="11"/>
      <c r="T2659" s="11"/>
      <c r="U2659" s="11"/>
      <c r="V2659" s="11"/>
      <c r="W2659" s="11"/>
      <c r="X2659" s="11"/>
      <c r="Y2659" s="11"/>
      <c r="Z2659" s="11"/>
      <c r="AA2659" s="11"/>
      <c r="AB2659" s="11"/>
      <c r="AC2659" s="11"/>
      <c r="AD2659" s="11"/>
      <c r="AE2659" s="11"/>
      <c r="AF2659" s="11"/>
      <c r="AG2659" s="11"/>
      <c r="AH2659" s="11"/>
    </row>
    <row r="2660" spans="1:34" x14ac:dyDescent="0.25">
      <c r="A2660" s="11"/>
      <c r="B2660" s="11"/>
      <c r="C2660" s="11"/>
      <c r="D2660" s="11"/>
      <c r="E2660" s="11"/>
      <c r="H2660" s="11"/>
      <c r="I2660" s="202"/>
      <c r="J2660" s="11"/>
      <c r="K2660" s="11"/>
      <c r="L2660" s="11"/>
      <c r="M2660" s="11"/>
      <c r="N2660" s="11"/>
      <c r="O2660" s="11"/>
      <c r="P2660" s="11"/>
      <c r="Q2660" s="11"/>
      <c r="R2660" s="11"/>
      <c r="S2660" s="11"/>
      <c r="T2660" s="11"/>
      <c r="U2660" s="11"/>
      <c r="V2660" s="11"/>
      <c r="W2660" s="11"/>
      <c r="X2660" s="11"/>
      <c r="Y2660" s="11"/>
      <c r="Z2660" s="11"/>
      <c r="AA2660" s="11"/>
      <c r="AB2660" s="11"/>
      <c r="AC2660" s="11"/>
      <c r="AD2660" s="11"/>
      <c r="AE2660" s="11"/>
      <c r="AF2660" s="11"/>
      <c r="AG2660" s="11"/>
      <c r="AH2660" s="11"/>
    </row>
    <row r="2661" spans="1:34" x14ac:dyDescent="0.25">
      <c r="A2661" s="11"/>
      <c r="B2661" s="11"/>
      <c r="C2661" s="11"/>
      <c r="D2661" s="11"/>
      <c r="E2661" s="11"/>
      <c r="H2661" s="11"/>
      <c r="I2661" s="202"/>
      <c r="J2661" s="11"/>
      <c r="K2661" s="11"/>
      <c r="L2661" s="11"/>
      <c r="M2661" s="11"/>
      <c r="N2661" s="11"/>
      <c r="O2661" s="11"/>
      <c r="P2661" s="11"/>
      <c r="Q2661" s="11"/>
      <c r="R2661" s="11"/>
      <c r="S2661" s="11"/>
      <c r="T2661" s="11"/>
      <c r="U2661" s="11"/>
      <c r="V2661" s="11"/>
      <c r="W2661" s="11"/>
      <c r="X2661" s="11"/>
      <c r="Y2661" s="11"/>
      <c r="Z2661" s="11"/>
      <c r="AA2661" s="11"/>
      <c r="AB2661" s="11"/>
      <c r="AC2661" s="11"/>
      <c r="AD2661" s="11"/>
      <c r="AE2661" s="11"/>
      <c r="AF2661" s="11"/>
      <c r="AG2661" s="11"/>
      <c r="AH2661" s="11"/>
    </row>
    <row r="2662" spans="1:34" x14ac:dyDescent="0.25">
      <c r="A2662" s="11"/>
      <c r="B2662" s="11"/>
      <c r="C2662" s="11"/>
      <c r="D2662" s="11"/>
      <c r="E2662" s="11"/>
      <c r="H2662" s="11"/>
      <c r="I2662" s="202"/>
      <c r="J2662" s="11"/>
      <c r="K2662" s="11"/>
      <c r="L2662" s="11"/>
      <c r="M2662" s="11"/>
      <c r="N2662" s="11"/>
      <c r="O2662" s="11"/>
      <c r="P2662" s="11"/>
      <c r="Q2662" s="11"/>
      <c r="R2662" s="11"/>
      <c r="S2662" s="11"/>
      <c r="T2662" s="11"/>
      <c r="U2662" s="11"/>
      <c r="V2662" s="11"/>
      <c r="W2662" s="11"/>
      <c r="X2662" s="11"/>
      <c r="Y2662" s="11"/>
      <c r="Z2662" s="11"/>
      <c r="AA2662" s="11"/>
      <c r="AB2662" s="11"/>
      <c r="AC2662" s="11"/>
      <c r="AD2662" s="11"/>
      <c r="AE2662" s="11"/>
      <c r="AF2662" s="11"/>
      <c r="AG2662" s="11"/>
      <c r="AH2662" s="11"/>
    </row>
    <row r="2663" spans="1:34" x14ac:dyDescent="0.25">
      <c r="A2663" s="11"/>
      <c r="B2663" s="11"/>
      <c r="C2663" s="11"/>
      <c r="D2663" s="11"/>
      <c r="E2663" s="11"/>
      <c r="H2663" s="11"/>
      <c r="I2663" s="202"/>
      <c r="J2663" s="11"/>
      <c r="K2663" s="11"/>
      <c r="L2663" s="11"/>
      <c r="M2663" s="11"/>
      <c r="N2663" s="11"/>
      <c r="O2663" s="11"/>
      <c r="P2663" s="11"/>
      <c r="Q2663" s="11"/>
      <c r="R2663" s="11"/>
      <c r="S2663" s="11"/>
      <c r="T2663" s="11"/>
      <c r="U2663" s="11"/>
      <c r="V2663" s="11"/>
      <c r="W2663" s="11"/>
      <c r="X2663" s="11"/>
      <c r="Y2663" s="11"/>
      <c r="Z2663" s="11"/>
      <c r="AA2663" s="11"/>
      <c r="AB2663" s="11"/>
      <c r="AC2663" s="11"/>
      <c r="AD2663" s="11"/>
      <c r="AE2663" s="11"/>
      <c r="AF2663" s="11"/>
      <c r="AG2663" s="11"/>
      <c r="AH2663" s="11"/>
    </row>
    <row r="2664" spans="1:34" x14ac:dyDescent="0.25">
      <c r="A2664" s="11"/>
      <c r="B2664" s="11"/>
      <c r="C2664" s="11"/>
      <c r="D2664" s="11"/>
      <c r="E2664" s="11"/>
      <c r="H2664" s="11"/>
      <c r="I2664" s="202"/>
      <c r="J2664" s="11"/>
      <c r="K2664" s="11"/>
      <c r="L2664" s="11"/>
      <c r="M2664" s="11"/>
      <c r="N2664" s="11"/>
      <c r="O2664" s="11"/>
      <c r="P2664" s="11"/>
      <c r="Q2664" s="11"/>
      <c r="R2664" s="11"/>
      <c r="S2664" s="11"/>
      <c r="T2664" s="11"/>
      <c r="U2664" s="11"/>
      <c r="V2664" s="11"/>
      <c r="W2664" s="11"/>
      <c r="X2664" s="11"/>
      <c r="Y2664" s="11"/>
      <c r="Z2664" s="11"/>
      <c r="AA2664" s="11"/>
      <c r="AB2664" s="11"/>
      <c r="AC2664" s="11"/>
      <c r="AD2664" s="11"/>
      <c r="AE2664" s="11"/>
      <c r="AF2664" s="11"/>
      <c r="AG2664" s="11"/>
      <c r="AH2664" s="11"/>
    </row>
    <row r="2665" spans="1:34" x14ac:dyDescent="0.25">
      <c r="A2665" s="11"/>
      <c r="B2665" s="11"/>
      <c r="C2665" s="11"/>
      <c r="D2665" s="11"/>
      <c r="E2665" s="11"/>
      <c r="H2665" s="11"/>
      <c r="I2665" s="202"/>
      <c r="J2665" s="11"/>
      <c r="K2665" s="11"/>
      <c r="L2665" s="11"/>
      <c r="M2665" s="11"/>
      <c r="N2665" s="11"/>
      <c r="O2665" s="11"/>
      <c r="P2665" s="11"/>
      <c r="Q2665" s="11"/>
      <c r="R2665" s="11"/>
      <c r="S2665" s="11"/>
      <c r="T2665" s="11"/>
      <c r="U2665" s="11"/>
      <c r="V2665" s="11"/>
      <c r="W2665" s="11"/>
      <c r="X2665" s="11"/>
      <c r="Y2665" s="11"/>
      <c r="Z2665" s="11"/>
      <c r="AA2665" s="11"/>
      <c r="AB2665" s="11"/>
      <c r="AC2665" s="11"/>
      <c r="AD2665" s="11"/>
      <c r="AE2665" s="11"/>
      <c r="AF2665" s="11"/>
      <c r="AG2665" s="11"/>
      <c r="AH2665" s="11"/>
    </row>
    <row r="2666" spans="1:34" x14ac:dyDescent="0.25">
      <c r="A2666" s="11"/>
      <c r="B2666" s="11"/>
      <c r="C2666" s="11"/>
      <c r="D2666" s="11"/>
      <c r="E2666" s="11"/>
      <c r="H2666" s="11"/>
      <c r="I2666" s="202"/>
      <c r="J2666" s="11"/>
      <c r="K2666" s="11"/>
      <c r="L2666" s="11"/>
      <c r="M2666" s="11"/>
      <c r="N2666" s="11"/>
      <c r="O2666" s="11"/>
      <c r="P2666" s="11"/>
      <c r="Q2666" s="11"/>
      <c r="R2666" s="11"/>
      <c r="S2666" s="11"/>
      <c r="T2666" s="11"/>
      <c r="U2666" s="11"/>
      <c r="V2666" s="11"/>
      <c r="W2666" s="11"/>
      <c r="X2666" s="11"/>
      <c r="Y2666" s="11"/>
      <c r="Z2666" s="11"/>
      <c r="AA2666" s="11"/>
      <c r="AB2666" s="11"/>
      <c r="AC2666" s="11"/>
      <c r="AD2666" s="11"/>
      <c r="AE2666" s="11"/>
      <c r="AF2666" s="11"/>
      <c r="AG2666" s="11"/>
      <c r="AH2666" s="11"/>
    </row>
    <row r="2667" spans="1:34" x14ac:dyDescent="0.25">
      <c r="A2667" s="11"/>
      <c r="B2667" s="11"/>
      <c r="C2667" s="11"/>
      <c r="D2667" s="11"/>
      <c r="E2667" s="11"/>
      <c r="H2667" s="11"/>
      <c r="I2667" s="202"/>
      <c r="J2667" s="11"/>
      <c r="K2667" s="11"/>
      <c r="L2667" s="11"/>
      <c r="M2667" s="11"/>
      <c r="N2667" s="11"/>
      <c r="O2667" s="11"/>
      <c r="P2667" s="11"/>
      <c r="Q2667" s="11"/>
      <c r="R2667" s="11"/>
      <c r="S2667" s="11"/>
      <c r="T2667" s="11"/>
      <c r="U2667" s="11"/>
      <c r="V2667" s="11"/>
      <c r="W2667" s="11"/>
      <c r="X2667" s="11"/>
      <c r="Y2667" s="11"/>
      <c r="Z2667" s="11"/>
      <c r="AA2667" s="11"/>
      <c r="AB2667" s="11"/>
      <c r="AC2667" s="11"/>
      <c r="AD2667" s="11"/>
      <c r="AE2667" s="11"/>
      <c r="AF2667" s="11"/>
      <c r="AG2667" s="11"/>
      <c r="AH2667" s="11"/>
    </row>
    <row r="2668" spans="1:34" x14ac:dyDescent="0.25">
      <c r="A2668" s="11"/>
      <c r="B2668" s="11"/>
      <c r="C2668" s="11"/>
      <c r="D2668" s="11"/>
      <c r="E2668" s="11"/>
      <c r="H2668" s="11"/>
      <c r="I2668" s="202"/>
      <c r="J2668" s="11"/>
      <c r="K2668" s="11"/>
      <c r="L2668" s="11"/>
      <c r="M2668" s="11"/>
      <c r="N2668" s="11"/>
      <c r="O2668" s="11"/>
      <c r="P2668" s="11"/>
      <c r="Q2668" s="11"/>
      <c r="R2668" s="11"/>
      <c r="S2668" s="11"/>
      <c r="T2668" s="11"/>
      <c r="U2668" s="11"/>
      <c r="V2668" s="11"/>
      <c r="W2668" s="11"/>
      <c r="X2668" s="11"/>
      <c r="Y2668" s="11"/>
      <c r="Z2668" s="11"/>
      <c r="AA2668" s="11"/>
      <c r="AB2668" s="11"/>
      <c r="AC2668" s="11"/>
      <c r="AD2668" s="11"/>
      <c r="AE2668" s="11"/>
      <c r="AF2668" s="11"/>
      <c r="AG2668" s="11"/>
      <c r="AH2668" s="11"/>
    </row>
    <row r="2669" spans="1:34" x14ac:dyDescent="0.25">
      <c r="A2669" s="11"/>
      <c r="B2669" s="11"/>
      <c r="C2669" s="11"/>
      <c r="D2669" s="11"/>
      <c r="E2669" s="11"/>
      <c r="H2669" s="11"/>
      <c r="I2669" s="202"/>
      <c r="J2669" s="11"/>
      <c r="K2669" s="11"/>
      <c r="L2669" s="11"/>
      <c r="M2669" s="11"/>
      <c r="N2669" s="11"/>
      <c r="O2669" s="11"/>
      <c r="P2669" s="11"/>
      <c r="Q2669" s="11"/>
      <c r="R2669" s="11"/>
      <c r="S2669" s="11"/>
      <c r="T2669" s="11"/>
      <c r="U2669" s="11"/>
      <c r="V2669" s="11"/>
      <c r="W2669" s="11"/>
      <c r="X2669" s="11"/>
      <c r="Y2669" s="11"/>
      <c r="Z2669" s="11"/>
      <c r="AA2669" s="11"/>
      <c r="AB2669" s="11"/>
      <c r="AC2669" s="11"/>
      <c r="AD2669" s="11"/>
      <c r="AE2669" s="11"/>
      <c r="AF2669" s="11"/>
      <c r="AG2669" s="11"/>
      <c r="AH2669" s="11"/>
    </row>
    <row r="2670" spans="1:34" x14ac:dyDescent="0.25">
      <c r="A2670" s="11"/>
      <c r="B2670" s="11"/>
      <c r="C2670" s="11"/>
      <c r="D2670" s="11"/>
      <c r="E2670" s="11"/>
      <c r="H2670" s="11"/>
      <c r="I2670" s="202"/>
      <c r="J2670" s="11"/>
      <c r="K2670" s="11"/>
      <c r="L2670" s="11"/>
      <c r="M2670" s="11"/>
      <c r="N2670" s="11"/>
      <c r="O2670" s="11"/>
      <c r="P2670" s="11"/>
      <c r="Q2670" s="11"/>
      <c r="R2670" s="11"/>
      <c r="S2670" s="11"/>
      <c r="T2670" s="11"/>
      <c r="U2670" s="11"/>
      <c r="V2670" s="11"/>
      <c r="W2670" s="11"/>
      <c r="X2670" s="11"/>
      <c r="Y2670" s="11"/>
      <c r="Z2670" s="11"/>
      <c r="AA2670" s="11"/>
      <c r="AB2670" s="11"/>
      <c r="AC2670" s="11"/>
      <c r="AD2670" s="11"/>
      <c r="AE2670" s="11"/>
      <c r="AF2670" s="11"/>
      <c r="AG2670" s="11"/>
      <c r="AH2670" s="11"/>
    </row>
    <row r="2671" spans="1:34" x14ac:dyDescent="0.25">
      <c r="A2671" s="11"/>
      <c r="B2671" s="11"/>
      <c r="C2671" s="11"/>
      <c r="D2671" s="11"/>
      <c r="E2671" s="11"/>
      <c r="H2671" s="11"/>
      <c r="I2671" s="202"/>
      <c r="J2671" s="11"/>
      <c r="K2671" s="11"/>
      <c r="L2671" s="11"/>
      <c r="M2671" s="11"/>
      <c r="N2671" s="11"/>
      <c r="O2671" s="11"/>
      <c r="P2671" s="11"/>
      <c r="Q2671" s="11"/>
      <c r="R2671" s="11"/>
      <c r="S2671" s="11"/>
      <c r="T2671" s="11"/>
      <c r="U2671" s="11"/>
      <c r="V2671" s="11"/>
      <c r="W2671" s="11"/>
      <c r="X2671" s="11"/>
      <c r="Y2671" s="11"/>
      <c r="Z2671" s="11"/>
      <c r="AA2671" s="11"/>
      <c r="AB2671" s="11"/>
      <c r="AC2671" s="11"/>
      <c r="AD2671" s="11"/>
      <c r="AE2671" s="11"/>
      <c r="AF2671" s="11"/>
      <c r="AG2671" s="11"/>
      <c r="AH2671" s="11"/>
    </row>
    <row r="2672" spans="1:34" x14ac:dyDescent="0.25">
      <c r="A2672" s="11"/>
      <c r="B2672" s="11"/>
      <c r="C2672" s="11"/>
      <c r="D2672" s="11"/>
      <c r="E2672" s="11"/>
      <c r="H2672" s="11"/>
      <c r="I2672" s="202"/>
      <c r="J2672" s="11"/>
      <c r="K2672" s="11"/>
      <c r="L2672" s="11"/>
      <c r="M2672" s="11"/>
      <c r="N2672" s="11"/>
      <c r="O2672" s="11"/>
      <c r="P2672" s="11"/>
      <c r="Q2672" s="11"/>
      <c r="R2672" s="11"/>
      <c r="S2672" s="11"/>
      <c r="T2672" s="11"/>
      <c r="U2672" s="11"/>
      <c r="V2672" s="11"/>
      <c r="W2672" s="11"/>
      <c r="X2672" s="11"/>
      <c r="Y2672" s="11"/>
      <c r="Z2672" s="11"/>
      <c r="AA2672" s="11"/>
      <c r="AB2672" s="11"/>
      <c r="AC2672" s="11"/>
      <c r="AD2672" s="11"/>
      <c r="AE2672" s="11"/>
      <c r="AF2672" s="11"/>
      <c r="AG2672" s="11"/>
      <c r="AH2672" s="11"/>
    </row>
    <row r="2673" spans="1:34" x14ac:dyDescent="0.25">
      <c r="A2673" s="11"/>
      <c r="B2673" s="11"/>
      <c r="C2673" s="11"/>
      <c r="D2673" s="11"/>
      <c r="E2673" s="11"/>
      <c r="H2673" s="11"/>
      <c r="I2673" s="202"/>
      <c r="J2673" s="11"/>
      <c r="K2673" s="11"/>
      <c r="L2673" s="11"/>
      <c r="M2673" s="11"/>
      <c r="N2673" s="11"/>
      <c r="O2673" s="11"/>
      <c r="P2673" s="11"/>
      <c r="Q2673" s="11"/>
      <c r="R2673" s="11"/>
      <c r="S2673" s="11"/>
      <c r="T2673" s="11"/>
      <c r="U2673" s="11"/>
      <c r="V2673" s="11"/>
      <c r="W2673" s="11"/>
      <c r="X2673" s="11"/>
      <c r="Y2673" s="11"/>
      <c r="Z2673" s="11"/>
      <c r="AA2673" s="11"/>
      <c r="AB2673" s="11"/>
      <c r="AC2673" s="11"/>
      <c r="AD2673" s="11"/>
      <c r="AE2673" s="11"/>
      <c r="AF2673" s="11"/>
      <c r="AG2673" s="11"/>
      <c r="AH2673" s="11"/>
    </row>
    <row r="2674" spans="1:34" x14ac:dyDescent="0.25">
      <c r="A2674" s="11"/>
      <c r="B2674" s="11"/>
      <c r="C2674" s="11"/>
      <c r="D2674" s="11"/>
      <c r="E2674" s="11"/>
      <c r="H2674" s="11"/>
      <c r="I2674" s="202"/>
      <c r="J2674" s="11"/>
      <c r="K2674" s="11"/>
      <c r="L2674" s="11"/>
      <c r="M2674" s="11"/>
      <c r="N2674" s="11"/>
      <c r="O2674" s="11"/>
      <c r="P2674" s="11"/>
      <c r="Q2674" s="11"/>
      <c r="R2674" s="11"/>
      <c r="S2674" s="11"/>
      <c r="T2674" s="11"/>
      <c r="U2674" s="11"/>
      <c r="V2674" s="11"/>
      <c r="W2674" s="11"/>
      <c r="X2674" s="11"/>
      <c r="Y2674" s="11"/>
      <c r="Z2674" s="11"/>
      <c r="AA2674" s="11"/>
      <c r="AB2674" s="11"/>
      <c r="AC2674" s="11"/>
      <c r="AD2674" s="11"/>
      <c r="AE2674" s="11"/>
      <c r="AF2674" s="11"/>
      <c r="AG2674" s="11"/>
      <c r="AH2674" s="11"/>
    </row>
    <row r="2675" spans="1:34" x14ac:dyDescent="0.25">
      <c r="A2675" s="11"/>
      <c r="B2675" s="11"/>
      <c r="C2675" s="11"/>
      <c r="D2675" s="11"/>
      <c r="E2675" s="11"/>
      <c r="H2675" s="11"/>
      <c r="I2675" s="202"/>
      <c r="J2675" s="11"/>
      <c r="K2675" s="11"/>
      <c r="L2675" s="11"/>
      <c r="M2675" s="11"/>
      <c r="N2675" s="11"/>
      <c r="O2675" s="11"/>
      <c r="P2675" s="11"/>
      <c r="Q2675" s="11"/>
      <c r="R2675" s="11"/>
      <c r="S2675" s="11"/>
      <c r="T2675" s="11"/>
      <c r="U2675" s="11"/>
      <c r="V2675" s="11"/>
      <c r="W2675" s="11"/>
      <c r="X2675" s="11"/>
      <c r="Y2675" s="11"/>
      <c r="Z2675" s="11"/>
      <c r="AA2675" s="11"/>
      <c r="AB2675" s="11"/>
      <c r="AC2675" s="11"/>
      <c r="AD2675" s="11"/>
      <c r="AE2675" s="11"/>
      <c r="AF2675" s="11"/>
      <c r="AG2675" s="11"/>
      <c r="AH2675" s="11"/>
    </row>
    <row r="2676" spans="1:34" x14ac:dyDescent="0.25">
      <c r="A2676" s="11"/>
      <c r="B2676" s="11"/>
      <c r="C2676" s="11"/>
      <c r="D2676" s="11"/>
      <c r="E2676" s="11"/>
      <c r="H2676" s="11"/>
      <c r="I2676" s="202"/>
      <c r="J2676" s="11"/>
      <c r="K2676" s="11"/>
      <c r="L2676" s="11"/>
      <c r="M2676" s="11"/>
      <c r="N2676" s="11"/>
      <c r="O2676" s="11"/>
      <c r="P2676" s="11"/>
      <c r="Q2676" s="11"/>
      <c r="R2676" s="11"/>
      <c r="S2676" s="11"/>
      <c r="T2676" s="11"/>
      <c r="U2676" s="11"/>
      <c r="V2676" s="11"/>
      <c r="W2676" s="11"/>
      <c r="X2676" s="11"/>
      <c r="Y2676" s="11"/>
      <c r="Z2676" s="11"/>
      <c r="AA2676" s="11"/>
      <c r="AB2676" s="11"/>
      <c r="AC2676" s="11"/>
      <c r="AD2676" s="11"/>
      <c r="AE2676" s="11"/>
      <c r="AF2676" s="11"/>
      <c r="AG2676" s="11"/>
      <c r="AH2676" s="11"/>
    </row>
    <row r="2677" spans="1:34" x14ac:dyDescent="0.25">
      <c r="A2677" s="11"/>
      <c r="B2677" s="11"/>
      <c r="C2677" s="11"/>
      <c r="D2677" s="11"/>
      <c r="E2677" s="11"/>
      <c r="H2677" s="11"/>
      <c r="I2677" s="202"/>
      <c r="J2677" s="11"/>
      <c r="K2677" s="11"/>
      <c r="L2677" s="11"/>
      <c r="M2677" s="11"/>
      <c r="N2677" s="11"/>
      <c r="O2677" s="11"/>
      <c r="P2677" s="11"/>
      <c r="Q2677" s="11"/>
      <c r="R2677" s="11"/>
      <c r="S2677" s="11"/>
      <c r="T2677" s="11"/>
      <c r="U2677" s="11"/>
      <c r="V2677" s="11"/>
      <c r="W2677" s="11"/>
      <c r="X2677" s="11"/>
      <c r="Y2677" s="11"/>
      <c r="Z2677" s="11"/>
      <c r="AA2677" s="11"/>
      <c r="AB2677" s="11"/>
      <c r="AC2677" s="11"/>
      <c r="AD2677" s="11"/>
      <c r="AE2677" s="11"/>
      <c r="AF2677" s="11"/>
      <c r="AG2677" s="11"/>
      <c r="AH2677" s="11"/>
    </row>
    <row r="2678" spans="1:34" x14ac:dyDescent="0.25">
      <c r="A2678" s="11"/>
      <c r="B2678" s="11"/>
      <c r="C2678" s="11"/>
      <c r="D2678" s="11"/>
      <c r="E2678" s="11"/>
      <c r="H2678" s="11"/>
      <c r="I2678" s="202"/>
      <c r="J2678" s="11"/>
      <c r="K2678" s="11"/>
      <c r="L2678" s="11"/>
      <c r="M2678" s="11"/>
      <c r="N2678" s="11"/>
      <c r="O2678" s="11"/>
      <c r="P2678" s="11"/>
      <c r="Q2678" s="11"/>
      <c r="R2678" s="11"/>
      <c r="S2678" s="11"/>
      <c r="T2678" s="11"/>
      <c r="U2678" s="11"/>
      <c r="V2678" s="11"/>
      <c r="W2678" s="11"/>
      <c r="X2678" s="11"/>
      <c r="Y2678" s="11"/>
      <c r="Z2678" s="11"/>
      <c r="AA2678" s="11"/>
      <c r="AB2678" s="11"/>
      <c r="AC2678" s="11"/>
      <c r="AD2678" s="11"/>
      <c r="AE2678" s="11"/>
      <c r="AF2678" s="11"/>
      <c r="AG2678" s="11"/>
      <c r="AH2678" s="11"/>
    </row>
    <row r="2679" spans="1:34" x14ac:dyDescent="0.25">
      <c r="A2679" s="11"/>
      <c r="B2679" s="11"/>
      <c r="C2679" s="11"/>
      <c r="D2679" s="11"/>
      <c r="E2679" s="11"/>
      <c r="H2679" s="11"/>
      <c r="I2679" s="202"/>
      <c r="J2679" s="11"/>
      <c r="K2679" s="11"/>
      <c r="L2679" s="11"/>
      <c r="M2679" s="11"/>
      <c r="N2679" s="11"/>
      <c r="O2679" s="11"/>
      <c r="P2679" s="11"/>
      <c r="Q2679" s="11"/>
      <c r="R2679" s="11"/>
      <c r="S2679" s="11"/>
      <c r="T2679" s="11"/>
      <c r="U2679" s="11"/>
      <c r="V2679" s="11"/>
      <c r="W2679" s="11"/>
      <c r="X2679" s="11"/>
      <c r="Y2679" s="11"/>
      <c r="Z2679" s="11"/>
      <c r="AA2679" s="11"/>
      <c r="AB2679" s="11"/>
      <c r="AC2679" s="11"/>
      <c r="AD2679" s="11"/>
      <c r="AE2679" s="11"/>
      <c r="AF2679" s="11"/>
      <c r="AG2679" s="11"/>
      <c r="AH2679" s="11"/>
    </row>
    <row r="2680" spans="1:34" x14ac:dyDescent="0.25">
      <c r="A2680" s="11"/>
      <c r="B2680" s="11"/>
      <c r="C2680" s="11"/>
      <c r="D2680" s="11"/>
      <c r="E2680" s="11"/>
      <c r="H2680" s="11"/>
      <c r="I2680" s="202"/>
      <c r="J2680" s="11"/>
      <c r="K2680" s="11"/>
      <c r="L2680" s="11"/>
      <c r="M2680" s="11"/>
      <c r="N2680" s="11"/>
      <c r="O2680" s="11"/>
      <c r="P2680" s="11"/>
      <c r="Q2680" s="11"/>
      <c r="R2680" s="11"/>
      <c r="S2680" s="11"/>
      <c r="T2680" s="11"/>
      <c r="U2680" s="11"/>
      <c r="V2680" s="11"/>
      <c r="W2680" s="11"/>
      <c r="X2680" s="11"/>
      <c r="Y2680" s="11"/>
      <c r="Z2680" s="11"/>
      <c r="AA2680" s="11"/>
      <c r="AB2680" s="11"/>
      <c r="AC2680" s="11"/>
      <c r="AD2680" s="11"/>
      <c r="AE2680" s="11"/>
      <c r="AF2680" s="11"/>
      <c r="AG2680" s="11"/>
      <c r="AH2680" s="11"/>
    </row>
    <row r="2681" spans="1:34" x14ac:dyDescent="0.25">
      <c r="A2681" s="11"/>
      <c r="B2681" s="11"/>
      <c r="C2681" s="11"/>
      <c r="D2681" s="11"/>
      <c r="E2681" s="11"/>
      <c r="H2681" s="11"/>
      <c r="I2681" s="202"/>
      <c r="J2681" s="11"/>
      <c r="K2681" s="11"/>
      <c r="L2681" s="11"/>
      <c r="M2681" s="11"/>
      <c r="N2681" s="11"/>
      <c r="O2681" s="11"/>
      <c r="P2681" s="11"/>
      <c r="Q2681" s="11"/>
      <c r="R2681" s="11"/>
      <c r="S2681" s="11"/>
      <c r="T2681" s="11"/>
      <c r="U2681" s="11"/>
      <c r="V2681" s="11"/>
      <c r="W2681" s="11"/>
      <c r="X2681" s="11"/>
      <c r="Y2681" s="11"/>
      <c r="Z2681" s="11"/>
      <c r="AA2681" s="11"/>
      <c r="AB2681" s="11"/>
      <c r="AC2681" s="11"/>
      <c r="AD2681" s="11"/>
      <c r="AE2681" s="11"/>
      <c r="AF2681" s="11"/>
      <c r="AG2681" s="11"/>
      <c r="AH2681" s="11"/>
    </row>
    <row r="2682" spans="1:34" x14ac:dyDescent="0.25">
      <c r="A2682" s="11"/>
      <c r="B2682" s="11"/>
      <c r="C2682" s="11"/>
      <c r="D2682" s="11"/>
      <c r="E2682" s="11"/>
      <c r="H2682" s="11"/>
      <c r="I2682" s="202"/>
      <c r="J2682" s="11"/>
      <c r="K2682" s="11"/>
      <c r="L2682" s="11"/>
      <c r="M2682" s="11"/>
      <c r="N2682" s="11"/>
      <c r="O2682" s="11"/>
      <c r="P2682" s="11"/>
      <c r="Q2682" s="11"/>
      <c r="R2682" s="11"/>
      <c r="S2682" s="11"/>
      <c r="T2682" s="11"/>
      <c r="U2682" s="11"/>
      <c r="V2682" s="11"/>
      <c r="W2682" s="11"/>
      <c r="X2682" s="11"/>
      <c r="Y2682" s="11"/>
      <c r="Z2682" s="11"/>
      <c r="AA2682" s="11"/>
      <c r="AB2682" s="11"/>
      <c r="AC2682" s="11"/>
      <c r="AD2682" s="11"/>
      <c r="AE2682" s="11"/>
      <c r="AF2682" s="11"/>
      <c r="AG2682" s="11"/>
      <c r="AH2682" s="11"/>
    </row>
    <row r="2683" spans="1:34" x14ac:dyDescent="0.25">
      <c r="A2683" s="11"/>
      <c r="B2683" s="11"/>
      <c r="C2683" s="11"/>
      <c r="D2683" s="11"/>
      <c r="E2683" s="11"/>
      <c r="H2683" s="11"/>
      <c r="I2683" s="202"/>
      <c r="J2683" s="11"/>
      <c r="K2683" s="11"/>
      <c r="L2683" s="11"/>
      <c r="M2683" s="11"/>
      <c r="N2683" s="11"/>
      <c r="O2683" s="11"/>
      <c r="P2683" s="11"/>
      <c r="Q2683" s="11"/>
      <c r="R2683" s="11"/>
      <c r="S2683" s="11"/>
      <c r="T2683" s="11"/>
      <c r="U2683" s="11"/>
      <c r="V2683" s="11"/>
      <c r="W2683" s="11"/>
      <c r="X2683" s="11"/>
      <c r="Y2683" s="11"/>
      <c r="Z2683" s="11"/>
      <c r="AA2683" s="11"/>
      <c r="AB2683" s="11"/>
      <c r="AC2683" s="11"/>
      <c r="AD2683" s="11"/>
      <c r="AE2683" s="11"/>
      <c r="AF2683" s="11"/>
      <c r="AG2683" s="11"/>
      <c r="AH2683" s="11"/>
    </row>
    <row r="2684" spans="1:34" x14ac:dyDescent="0.25">
      <c r="A2684" s="11"/>
      <c r="B2684" s="11"/>
      <c r="C2684" s="11"/>
      <c r="D2684" s="11"/>
      <c r="E2684" s="11"/>
      <c r="H2684" s="11"/>
      <c r="I2684" s="202"/>
      <c r="J2684" s="11"/>
      <c r="K2684" s="11"/>
      <c r="L2684" s="11"/>
      <c r="M2684" s="11"/>
      <c r="N2684" s="11"/>
      <c r="O2684" s="11"/>
      <c r="P2684" s="11"/>
      <c r="Q2684" s="11"/>
      <c r="R2684" s="11"/>
      <c r="S2684" s="11"/>
      <c r="T2684" s="11"/>
      <c r="U2684" s="11"/>
      <c r="V2684" s="11"/>
      <c r="W2684" s="11"/>
      <c r="X2684" s="11"/>
      <c r="Y2684" s="11"/>
      <c r="Z2684" s="11"/>
      <c r="AA2684" s="11"/>
      <c r="AB2684" s="11"/>
      <c r="AC2684" s="11"/>
      <c r="AD2684" s="11"/>
      <c r="AE2684" s="11"/>
      <c r="AF2684" s="11"/>
      <c r="AG2684" s="11"/>
      <c r="AH2684" s="11"/>
    </row>
    <row r="2685" spans="1:34" x14ac:dyDescent="0.25">
      <c r="A2685" s="11"/>
      <c r="B2685" s="11"/>
      <c r="C2685" s="11"/>
      <c r="D2685" s="11"/>
      <c r="E2685" s="11"/>
      <c r="H2685" s="11"/>
      <c r="I2685" s="202"/>
      <c r="J2685" s="11"/>
      <c r="K2685" s="11"/>
      <c r="L2685" s="11"/>
      <c r="M2685" s="11"/>
      <c r="N2685" s="11"/>
      <c r="O2685" s="11"/>
      <c r="P2685" s="11"/>
      <c r="Q2685" s="11"/>
      <c r="R2685" s="11"/>
      <c r="S2685" s="11"/>
      <c r="T2685" s="11"/>
      <c r="U2685" s="11"/>
      <c r="V2685" s="11"/>
      <c r="W2685" s="11"/>
      <c r="X2685" s="11"/>
      <c r="Y2685" s="11"/>
      <c r="Z2685" s="11"/>
      <c r="AA2685" s="11"/>
      <c r="AB2685" s="11"/>
      <c r="AC2685" s="11"/>
      <c r="AD2685" s="11"/>
      <c r="AE2685" s="11"/>
      <c r="AF2685" s="11"/>
      <c r="AG2685" s="11"/>
      <c r="AH2685" s="11"/>
    </row>
    <row r="2686" spans="1:34" x14ac:dyDescent="0.25">
      <c r="A2686" s="11"/>
      <c r="B2686" s="11"/>
      <c r="C2686" s="11"/>
      <c r="D2686" s="11"/>
      <c r="E2686" s="11"/>
      <c r="H2686" s="11"/>
      <c r="I2686" s="202"/>
      <c r="J2686" s="11"/>
      <c r="K2686" s="11"/>
      <c r="L2686" s="11"/>
      <c r="M2686" s="11"/>
      <c r="N2686" s="11"/>
      <c r="O2686" s="11"/>
      <c r="P2686" s="11"/>
      <c r="Q2686" s="11"/>
      <c r="R2686" s="11"/>
      <c r="S2686" s="11"/>
      <c r="T2686" s="11"/>
      <c r="U2686" s="11"/>
      <c r="V2686" s="11"/>
      <c r="W2686" s="11"/>
      <c r="X2686" s="11"/>
      <c r="Y2686" s="11"/>
      <c r="Z2686" s="11"/>
      <c r="AA2686" s="11"/>
      <c r="AB2686" s="11"/>
      <c r="AC2686" s="11"/>
      <c r="AD2686" s="11"/>
      <c r="AE2686" s="11"/>
      <c r="AF2686" s="11"/>
      <c r="AG2686" s="11"/>
      <c r="AH2686" s="11"/>
    </row>
    <row r="2687" spans="1:34" x14ac:dyDescent="0.25">
      <c r="A2687" s="11"/>
      <c r="B2687" s="11"/>
      <c r="C2687" s="11"/>
      <c r="D2687" s="11"/>
      <c r="E2687" s="11"/>
      <c r="H2687" s="11"/>
      <c r="I2687" s="202"/>
      <c r="J2687" s="11"/>
      <c r="K2687" s="11"/>
      <c r="L2687" s="11"/>
      <c r="M2687" s="11"/>
      <c r="N2687" s="11"/>
      <c r="O2687" s="11"/>
      <c r="P2687" s="11"/>
      <c r="Q2687" s="11"/>
      <c r="R2687" s="11"/>
      <c r="S2687" s="11"/>
      <c r="T2687" s="11"/>
      <c r="U2687" s="11"/>
      <c r="V2687" s="11"/>
      <c r="W2687" s="11"/>
      <c r="X2687" s="11"/>
      <c r="Y2687" s="11"/>
      <c r="Z2687" s="11"/>
      <c r="AA2687" s="11"/>
      <c r="AB2687" s="11"/>
      <c r="AC2687" s="11"/>
      <c r="AD2687" s="11"/>
      <c r="AE2687" s="11"/>
      <c r="AF2687" s="11"/>
      <c r="AG2687" s="11"/>
      <c r="AH2687" s="11"/>
    </row>
    <row r="2688" spans="1:34" x14ac:dyDescent="0.25">
      <c r="A2688" s="11"/>
      <c r="B2688" s="11"/>
      <c r="C2688" s="11"/>
      <c r="D2688" s="11"/>
      <c r="E2688" s="11"/>
      <c r="H2688" s="11"/>
      <c r="I2688" s="202"/>
      <c r="J2688" s="11"/>
      <c r="K2688" s="11"/>
      <c r="L2688" s="11"/>
      <c r="M2688" s="11"/>
      <c r="N2688" s="11"/>
      <c r="O2688" s="11"/>
      <c r="P2688" s="11"/>
      <c r="Q2688" s="11"/>
      <c r="R2688" s="11"/>
      <c r="S2688" s="11"/>
      <c r="T2688" s="11"/>
      <c r="U2688" s="11"/>
      <c r="V2688" s="11"/>
      <c r="W2688" s="11"/>
      <c r="X2688" s="11"/>
      <c r="Y2688" s="11"/>
      <c r="Z2688" s="11"/>
      <c r="AA2688" s="11"/>
      <c r="AB2688" s="11"/>
      <c r="AC2688" s="11"/>
      <c r="AD2688" s="11"/>
      <c r="AE2688" s="11"/>
      <c r="AF2688" s="11"/>
      <c r="AG2688" s="11"/>
      <c r="AH2688" s="11"/>
    </row>
    <row r="2689" spans="1:34" x14ac:dyDescent="0.25">
      <c r="A2689" s="11"/>
      <c r="B2689" s="11"/>
      <c r="C2689" s="11"/>
      <c r="D2689" s="11"/>
      <c r="E2689" s="11"/>
      <c r="H2689" s="11"/>
      <c r="I2689" s="202"/>
      <c r="J2689" s="11"/>
      <c r="K2689" s="11"/>
      <c r="L2689" s="11"/>
      <c r="M2689" s="11"/>
      <c r="N2689" s="11"/>
      <c r="O2689" s="11"/>
      <c r="P2689" s="11"/>
      <c r="Q2689" s="11"/>
      <c r="R2689" s="11"/>
      <c r="S2689" s="11"/>
      <c r="T2689" s="11"/>
      <c r="U2689" s="11"/>
      <c r="V2689" s="11"/>
      <c r="W2689" s="11"/>
      <c r="X2689" s="11"/>
      <c r="Y2689" s="11"/>
      <c r="Z2689" s="11"/>
      <c r="AA2689" s="11"/>
      <c r="AB2689" s="11"/>
      <c r="AC2689" s="11"/>
      <c r="AD2689" s="11"/>
      <c r="AE2689" s="11"/>
      <c r="AF2689" s="11"/>
      <c r="AG2689" s="11"/>
      <c r="AH2689" s="11"/>
    </row>
    <row r="2690" spans="1:34" x14ac:dyDescent="0.25">
      <c r="A2690" s="11"/>
      <c r="B2690" s="11"/>
      <c r="C2690" s="11"/>
      <c r="D2690" s="11"/>
      <c r="E2690" s="11"/>
      <c r="H2690" s="11"/>
      <c r="I2690" s="202"/>
      <c r="J2690" s="11"/>
      <c r="K2690" s="11"/>
      <c r="L2690" s="11"/>
      <c r="M2690" s="11"/>
      <c r="N2690" s="11"/>
      <c r="O2690" s="11"/>
      <c r="P2690" s="11"/>
      <c r="Q2690" s="11"/>
      <c r="R2690" s="11"/>
      <c r="S2690" s="11"/>
      <c r="T2690" s="11"/>
      <c r="U2690" s="11"/>
      <c r="V2690" s="11"/>
      <c r="W2690" s="11"/>
      <c r="X2690" s="11"/>
      <c r="Y2690" s="11"/>
      <c r="Z2690" s="11"/>
      <c r="AA2690" s="11"/>
      <c r="AB2690" s="11"/>
      <c r="AC2690" s="11"/>
      <c r="AD2690" s="11"/>
      <c r="AE2690" s="11"/>
      <c r="AF2690" s="11"/>
      <c r="AG2690" s="11"/>
      <c r="AH2690" s="11"/>
    </row>
    <row r="2691" spans="1:34" x14ac:dyDescent="0.25">
      <c r="A2691" s="11"/>
      <c r="B2691" s="11"/>
      <c r="C2691" s="11"/>
      <c r="D2691" s="11"/>
      <c r="E2691" s="11"/>
      <c r="H2691" s="11"/>
      <c r="I2691" s="202"/>
      <c r="J2691" s="11"/>
      <c r="K2691" s="11"/>
      <c r="L2691" s="11"/>
      <c r="M2691" s="11"/>
      <c r="N2691" s="11"/>
      <c r="O2691" s="11"/>
      <c r="P2691" s="11"/>
      <c r="Q2691" s="11"/>
      <c r="R2691" s="11"/>
      <c r="S2691" s="11"/>
      <c r="T2691" s="11"/>
      <c r="U2691" s="11"/>
      <c r="V2691" s="11"/>
      <c r="W2691" s="11"/>
      <c r="X2691" s="11"/>
      <c r="Y2691" s="11"/>
      <c r="Z2691" s="11"/>
      <c r="AA2691" s="11"/>
      <c r="AB2691" s="11"/>
      <c r="AC2691" s="11"/>
      <c r="AD2691" s="11"/>
      <c r="AE2691" s="11"/>
      <c r="AF2691" s="11"/>
      <c r="AG2691" s="11"/>
      <c r="AH2691" s="11"/>
    </row>
    <row r="2692" spans="1:34" x14ac:dyDescent="0.25">
      <c r="A2692" s="11"/>
      <c r="B2692" s="11"/>
      <c r="C2692" s="11"/>
      <c r="D2692" s="11"/>
      <c r="E2692" s="11"/>
      <c r="H2692" s="11"/>
      <c r="I2692" s="202"/>
      <c r="J2692" s="11"/>
      <c r="K2692" s="11"/>
      <c r="L2692" s="11"/>
      <c r="M2692" s="11"/>
      <c r="N2692" s="11"/>
      <c r="O2692" s="11"/>
      <c r="P2692" s="11"/>
      <c r="Q2692" s="11"/>
      <c r="R2692" s="11"/>
      <c r="S2692" s="11"/>
      <c r="T2692" s="11"/>
      <c r="U2692" s="11"/>
      <c r="V2692" s="11"/>
      <c r="W2692" s="11"/>
      <c r="X2692" s="11"/>
      <c r="Y2692" s="11"/>
      <c r="Z2692" s="11"/>
      <c r="AA2692" s="11"/>
      <c r="AB2692" s="11"/>
      <c r="AC2692" s="11"/>
      <c r="AD2692" s="11"/>
      <c r="AE2692" s="11"/>
      <c r="AF2692" s="11"/>
      <c r="AG2692" s="11"/>
      <c r="AH2692" s="11"/>
    </row>
    <row r="2693" spans="1:34" x14ac:dyDescent="0.25">
      <c r="A2693" s="11"/>
      <c r="B2693" s="11"/>
      <c r="C2693" s="11"/>
      <c r="D2693" s="11"/>
      <c r="E2693" s="11"/>
      <c r="H2693" s="11"/>
      <c r="I2693" s="202"/>
      <c r="J2693" s="11"/>
      <c r="K2693" s="11"/>
      <c r="L2693" s="11"/>
      <c r="M2693" s="11"/>
      <c r="N2693" s="11"/>
      <c r="O2693" s="11"/>
      <c r="P2693" s="11"/>
      <c r="Q2693" s="11"/>
      <c r="R2693" s="11"/>
      <c r="S2693" s="11"/>
      <c r="T2693" s="11"/>
      <c r="U2693" s="11"/>
      <c r="V2693" s="11"/>
      <c r="W2693" s="11"/>
      <c r="X2693" s="11"/>
      <c r="Y2693" s="11"/>
      <c r="Z2693" s="11"/>
      <c r="AA2693" s="11"/>
      <c r="AB2693" s="11"/>
      <c r="AC2693" s="11"/>
      <c r="AD2693" s="11"/>
      <c r="AE2693" s="11"/>
      <c r="AF2693" s="11"/>
      <c r="AG2693" s="11"/>
      <c r="AH2693" s="11"/>
    </row>
    <row r="2694" spans="1:34" x14ac:dyDescent="0.25">
      <c r="A2694" s="11"/>
      <c r="B2694" s="11"/>
      <c r="C2694" s="11"/>
      <c r="D2694" s="11"/>
      <c r="E2694" s="11"/>
      <c r="H2694" s="11"/>
      <c r="I2694" s="202"/>
      <c r="J2694" s="11"/>
      <c r="K2694" s="11"/>
      <c r="L2694" s="11"/>
      <c r="M2694" s="11"/>
      <c r="N2694" s="11"/>
      <c r="O2694" s="11"/>
      <c r="P2694" s="11"/>
      <c r="Q2694" s="11"/>
      <c r="R2694" s="11"/>
      <c r="S2694" s="11"/>
      <c r="T2694" s="11"/>
      <c r="U2694" s="11"/>
      <c r="V2694" s="11"/>
      <c r="W2694" s="11"/>
      <c r="X2694" s="11"/>
      <c r="Y2694" s="11"/>
      <c r="Z2694" s="11"/>
      <c r="AA2694" s="11"/>
      <c r="AB2694" s="11"/>
      <c r="AC2694" s="11"/>
      <c r="AD2694" s="11"/>
      <c r="AE2694" s="11"/>
      <c r="AF2694" s="11"/>
      <c r="AG2694" s="11"/>
      <c r="AH2694" s="11"/>
    </row>
    <row r="2695" spans="1:34" x14ac:dyDescent="0.25">
      <c r="A2695" s="11"/>
      <c r="B2695" s="11"/>
      <c r="C2695" s="11"/>
      <c r="D2695" s="11"/>
      <c r="E2695" s="11"/>
      <c r="H2695" s="11"/>
      <c r="I2695" s="202"/>
      <c r="J2695" s="11"/>
      <c r="K2695" s="11"/>
      <c r="L2695" s="11"/>
      <c r="M2695" s="11"/>
      <c r="N2695" s="11"/>
      <c r="O2695" s="11"/>
      <c r="P2695" s="11"/>
      <c r="Q2695" s="11"/>
      <c r="R2695" s="11"/>
      <c r="S2695" s="11"/>
      <c r="T2695" s="11"/>
      <c r="U2695" s="11"/>
      <c r="V2695" s="11"/>
      <c r="W2695" s="11"/>
      <c r="X2695" s="11"/>
      <c r="Y2695" s="11"/>
      <c r="Z2695" s="11"/>
      <c r="AA2695" s="11"/>
      <c r="AB2695" s="11"/>
      <c r="AC2695" s="11"/>
      <c r="AD2695" s="11"/>
      <c r="AE2695" s="11"/>
      <c r="AF2695" s="11"/>
      <c r="AG2695" s="11"/>
      <c r="AH2695" s="11"/>
    </row>
    <row r="2696" spans="1:34" x14ac:dyDescent="0.25">
      <c r="A2696" s="11"/>
      <c r="B2696" s="11"/>
      <c r="C2696" s="11"/>
      <c r="D2696" s="11"/>
      <c r="E2696" s="11"/>
      <c r="H2696" s="11"/>
      <c r="I2696" s="202"/>
      <c r="J2696" s="11"/>
      <c r="K2696" s="11"/>
      <c r="L2696" s="11"/>
      <c r="M2696" s="11"/>
      <c r="N2696" s="11"/>
      <c r="O2696" s="11"/>
      <c r="P2696" s="11"/>
      <c r="Q2696" s="11"/>
      <c r="R2696" s="11"/>
      <c r="S2696" s="11"/>
      <c r="T2696" s="11"/>
      <c r="U2696" s="11"/>
      <c r="V2696" s="11"/>
      <c r="W2696" s="11"/>
      <c r="X2696" s="11"/>
      <c r="Y2696" s="11"/>
      <c r="Z2696" s="11"/>
      <c r="AA2696" s="11"/>
      <c r="AB2696" s="11"/>
      <c r="AC2696" s="11"/>
      <c r="AD2696" s="11"/>
      <c r="AE2696" s="11"/>
      <c r="AF2696" s="11"/>
      <c r="AG2696" s="11"/>
      <c r="AH2696" s="11"/>
    </row>
    <row r="2697" spans="1:34" x14ac:dyDescent="0.25">
      <c r="A2697" s="11"/>
      <c r="B2697" s="11"/>
      <c r="C2697" s="11"/>
      <c r="D2697" s="11"/>
      <c r="E2697" s="11"/>
      <c r="H2697" s="11"/>
      <c r="I2697" s="202"/>
      <c r="J2697" s="11"/>
      <c r="K2697" s="11"/>
      <c r="L2697" s="11"/>
      <c r="M2697" s="11"/>
      <c r="N2697" s="11"/>
      <c r="O2697" s="11"/>
      <c r="P2697" s="11"/>
      <c r="Q2697" s="11"/>
      <c r="R2697" s="11"/>
      <c r="S2697" s="11"/>
      <c r="T2697" s="11"/>
      <c r="U2697" s="11"/>
      <c r="V2697" s="11"/>
      <c r="W2697" s="11"/>
      <c r="X2697" s="11"/>
      <c r="Y2697" s="11"/>
      <c r="Z2697" s="11"/>
      <c r="AA2697" s="11"/>
      <c r="AB2697" s="11"/>
      <c r="AC2697" s="11"/>
      <c r="AD2697" s="11"/>
      <c r="AE2697" s="11"/>
      <c r="AF2697" s="11"/>
      <c r="AG2697" s="11"/>
      <c r="AH2697" s="11"/>
    </row>
    <row r="2698" spans="1:34" x14ac:dyDescent="0.25">
      <c r="A2698" s="11"/>
      <c r="B2698" s="11"/>
      <c r="C2698" s="11"/>
      <c r="D2698" s="11"/>
      <c r="E2698" s="11"/>
      <c r="H2698" s="11"/>
      <c r="I2698" s="202"/>
      <c r="J2698" s="11"/>
      <c r="K2698" s="11"/>
      <c r="L2698" s="11"/>
      <c r="M2698" s="11"/>
      <c r="N2698" s="11"/>
      <c r="O2698" s="11"/>
      <c r="P2698" s="11"/>
      <c r="Q2698" s="11"/>
      <c r="R2698" s="11"/>
      <c r="S2698" s="11"/>
      <c r="T2698" s="11"/>
      <c r="U2698" s="11"/>
      <c r="V2698" s="11"/>
      <c r="W2698" s="11"/>
      <c r="X2698" s="11"/>
      <c r="Y2698" s="11"/>
      <c r="Z2698" s="11"/>
      <c r="AA2698" s="11"/>
      <c r="AB2698" s="11"/>
      <c r="AC2698" s="11"/>
      <c r="AD2698" s="11"/>
      <c r="AE2698" s="11"/>
      <c r="AF2698" s="11"/>
      <c r="AG2698" s="11"/>
      <c r="AH2698" s="11"/>
    </row>
    <row r="2699" spans="1:34" x14ac:dyDescent="0.25">
      <c r="A2699" s="11"/>
      <c r="B2699" s="11"/>
      <c r="C2699" s="11"/>
      <c r="D2699" s="11"/>
      <c r="E2699" s="11"/>
      <c r="H2699" s="11"/>
      <c r="I2699" s="202"/>
      <c r="J2699" s="11"/>
      <c r="K2699" s="11"/>
      <c r="L2699" s="11"/>
      <c r="M2699" s="11"/>
      <c r="N2699" s="11"/>
      <c r="O2699" s="11"/>
      <c r="P2699" s="11"/>
      <c r="Q2699" s="11"/>
      <c r="R2699" s="11"/>
      <c r="S2699" s="11"/>
      <c r="T2699" s="11"/>
      <c r="U2699" s="11"/>
      <c r="V2699" s="11"/>
      <c r="W2699" s="11"/>
      <c r="X2699" s="11"/>
      <c r="Y2699" s="11"/>
      <c r="Z2699" s="11"/>
      <c r="AA2699" s="11"/>
      <c r="AB2699" s="11"/>
      <c r="AC2699" s="11"/>
      <c r="AD2699" s="11"/>
      <c r="AE2699" s="11"/>
      <c r="AF2699" s="11"/>
      <c r="AG2699" s="11"/>
      <c r="AH2699" s="11"/>
    </row>
    <row r="2700" spans="1:34" x14ac:dyDescent="0.25">
      <c r="A2700" s="11"/>
      <c r="B2700" s="11"/>
      <c r="C2700" s="11"/>
      <c r="D2700" s="11"/>
      <c r="E2700" s="11"/>
      <c r="H2700" s="11"/>
      <c r="I2700" s="202"/>
      <c r="J2700" s="11"/>
      <c r="K2700" s="11"/>
      <c r="L2700" s="11"/>
      <c r="M2700" s="11"/>
      <c r="N2700" s="11"/>
      <c r="O2700" s="11"/>
      <c r="P2700" s="11"/>
      <c r="Q2700" s="11"/>
      <c r="R2700" s="11"/>
      <c r="S2700" s="11"/>
      <c r="T2700" s="11"/>
      <c r="U2700" s="11"/>
      <c r="V2700" s="11"/>
      <c r="W2700" s="11"/>
      <c r="X2700" s="11"/>
      <c r="Y2700" s="11"/>
      <c r="Z2700" s="11"/>
      <c r="AA2700" s="11"/>
      <c r="AB2700" s="11"/>
      <c r="AC2700" s="11"/>
      <c r="AD2700" s="11"/>
      <c r="AE2700" s="11"/>
      <c r="AF2700" s="11"/>
      <c r="AG2700" s="11"/>
      <c r="AH2700" s="11"/>
    </row>
    <row r="2701" spans="1:34" x14ac:dyDescent="0.25">
      <c r="A2701" s="11"/>
      <c r="B2701" s="11"/>
      <c r="C2701" s="11"/>
      <c r="D2701" s="11"/>
      <c r="E2701" s="11"/>
      <c r="H2701" s="11"/>
      <c r="I2701" s="202"/>
      <c r="J2701" s="11"/>
      <c r="K2701" s="11"/>
      <c r="L2701" s="11"/>
      <c r="M2701" s="11"/>
      <c r="N2701" s="11"/>
      <c r="O2701" s="11"/>
      <c r="P2701" s="11"/>
      <c r="Q2701" s="11"/>
      <c r="R2701" s="11"/>
      <c r="S2701" s="11"/>
      <c r="T2701" s="11"/>
      <c r="U2701" s="11"/>
      <c r="V2701" s="11"/>
      <c r="W2701" s="11"/>
      <c r="X2701" s="11"/>
      <c r="Y2701" s="11"/>
      <c r="Z2701" s="11"/>
      <c r="AA2701" s="11"/>
      <c r="AB2701" s="11"/>
      <c r="AC2701" s="11"/>
      <c r="AD2701" s="11"/>
      <c r="AE2701" s="11"/>
      <c r="AF2701" s="11"/>
      <c r="AG2701" s="11"/>
      <c r="AH2701" s="11"/>
    </row>
    <row r="2702" spans="1:34" x14ac:dyDescent="0.25">
      <c r="A2702" s="11"/>
      <c r="B2702" s="11"/>
      <c r="C2702" s="11"/>
      <c r="D2702" s="11"/>
      <c r="E2702" s="11"/>
      <c r="H2702" s="11"/>
      <c r="I2702" s="202"/>
      <c r="J2702" s="11"/>
      <c r="K2702" s="11"/>
      <c r="L2702" s="11"/>
      <c r="M2702" s="11"/>
      <c r="N2702" s="11"/>
      <c r="O2702" s="11"/>
      <c r="P2702" s="11"/>
      <c r="Q2702" s="11"/>
      <c r="R2702" s="11"/>
      <c r="S2702" s="11"/>
      <c r="T2702" s="11"/>
      <c r="U2702" s="11"/>
      <c r="V2702" s="11"/>
      <c r="W2702" s="11"/>
      <c r="X2702" s="11"/>
      <c r="Y2702" s="11"/>
      <c r="Z2702" s="11"/>
      <c r="AA2702" s="11"/>
      <c r="AB2702" s="11"/>
      <c r="AC2702" s="11"/>
      <c r="AD2702" s="11"/>
      <c r="AE2702" s="11"/>
      <c r="AF2702" s="11"/>
      <c r="AG2702" s="11"/>
      <c r="AH2702" s="11"/>
    </row>
    <row r="2703" spans="1:34" x14ac:dyDescent="0.25">
      <c r="A2703" s="11"/>
      <c r="B2703" s="11"/>
      <c r="C2703" s="11"/>
      <c r="D2703" s="11"/>
      <c r="E2703" s="11"/>
      <c r="H2703" s="11"/>
      <c r="I2703" s="202"/>
      <c r="J2703" s="11"/>
      <c r="K2703" s="11"/>
      <c r="L2703" s="11"/>
      <c r="M2703" s="11"/>
      <c r="N2703" s="11"/>
      <c r="O2703" s="11"/>
      <c r="P2703" s="11"/>
      <c r="Q2703" s="11"/>
      <c r="R2703" s="11"/>
      <c r="S2703" s="11"/>
      <c r="T2703" s="11"/>
      <c r="U2703" s="11"/>
      <c r="V2703" s="11"/>
      <c r="W2703" s="11"/>
      <c r="X2703" s="11"/>
      <c r="Y2703" s="11"/>
      <c r="Z2703" s="11"/>
      <c r="AA2703" s="11"/>
      <c r="AB2703" s="11"/>
      <c r="AC2703" s="11"/>
      <c r="AD2703" s="11"/>
      <c r="AE2703" s="11"/>
      <c r="AF2703" s="11"/>
      <c r="AG2703" s="11"/>
      <c r="AH2703" s="11"/>
    </row>
    <row r="2704" spans="1:34" x14ac:dyDescent="0.25">
      <c r="A2704" s="11"/>
      <c r="B2704" s="11"/>
      <c r="C2704" s="11"/>
      <c r="D2704" s="11"/>
      <c r="E2704" s="11"/>
      <c r="H2704" s="11"/>
      <c r="I2704" s="202"/>
      <c r="J2704" s="11"/>
      <c r="K2704" s="11"/>
      <c r="L2704" s="11"/>
      <c r="M2704" s="11"/>
      <c r="N2704" s="11"/>
      <c r="O2704" s="11"/>
      <c r="P2704" s="11"/>
      <c r="Q2704" s="11"/>
      <c r="R2704" s="11"/>
      <c r="S2704" s="11"/>
      <c r="T2704" s="11"/>
      <c r="U2704" s="11"/>
      <c r="V2704" s="11"/>
      <c r="W2704" s="11"/>
      <c r="X2704" s="11"/>
      <c r="Y2704" s="11"/>
      <c r="Z2704" s="11"/>
      <c r="AA2704" s="11"/>
      <c r="AB2704" s="11"/>
      <c r="AC2704" s="11"/>
      <c r="AD2704" s="11"/>
      <c r="AE2704" s="11"/>
      <c r="AF2704" s="11"/>
      <c r="AG2704" s="11"/>
      <c r="AH2704" s="11"/>
    </row>
    <row r="2705" spans="1:34" x14ac:dyDescent="0.25">
      <c r="A2705" s="11"/>
      <c r="B2705" s="11"/>
      <c r="C2705" s="11"/>
      <c r="D2705" s="11"/>
      <c r="E2705" s="11"/>
      <c r="H2705" s="11"/>
      <c r="I2705" s="202"/>
      <c r="J2705" s="11"/>
      <c r="K2705" s="11"/>
      <c r="L2705" s="11"/>
      <c r="M2705" s="11"/>
      <c r="N2705" s="11"/>
      <c r="O2705" s="11"/>
      <c r="P2705" s="11"/>
      <c r="Q2705" s="11"/>
      <c r="R2705" s="11"/>
      <c r="S2705" s="11"/>
      <c r="T2705" s="11"/>
      <c r="U2705" s="11"/>
      <c r="V2705" s="11"/>
      <c r="W2705" s="11"/>
      <c r="X2705" s="11"/>
      <c r="Y2705" s="11"/>
      <c r="Z2705" s="11"/>
      <c r="AA2705" s="11"/>
      <c r="AB2705" s="11"/>
      <c r="AC2705" s="11"/>
      <c r="AD2705" s="11"/>
      <c r="AE2705" s="11"/>
      <c r="AF2705" s="11"/>
      <c r="AG2705" s="11"/>
      <c r="AH2705" s="11"/>
    </row>
    <row r="2706" spans="1:34" x14ac:dyDescent="0.25">
      <c r="A2706" s="11"/>
      <c r="B2706" s="11"/>
      <c r="C2706" s="11"/>
      <c r="D2706" s="11"/>
      <c r="E2706" s="11"/>
      <c r="H2706" s="11"/>
      <c r="I2706" s="202"/>
      <c r="J2706" s="11"/>
      <c r="K2706" s="11"/>
      <c r="L2706" s="11"/>
      <c r="M2706" s="11"/>
      <c r="N2706" s="11"/>
      <c r="O2706" s="11"/>
      <c r="P2706" s="11"/>
      <c r="Q2706" s="11"/>
      <c r="R2706" s="11"/>
      <c r="S2706" s="11"/>
      <c r="T2706" s="11"/>
      <c r="U2706" s="11"/>
      <c r="V2706" s="11"/>
      <c r="W2706" s="11"/>
      <c r="X2706" s="11"/>
      <c r="Y2706" s="11"/>
      <c r="Z2706" s="11"/>
      <c r="AA2706" s="11"/>
      <c r="AB2706" s="11"/>
      <c r="AC2706" s="11"/>
      <c r="AD2706" s="11"/>
      <c r="AE2706" s="11"/>
      <c r="AF2706" s="11"/>
      <c r="AG2706" s="11"/>
      <c r="AH2706" s="11"/>
    </row>
    <row r="2707" spans="1:34" x14ac:dyDescent="0.25">
      <c r="A2707" s="11"/>
      <c r="B2707" s="11"/>
      <c r="C2707" s="11"/>
      <c r="D2707" s="11"/>
      <c r="E2707" s="11"/>
      <c r="H2707" s="11"/>
      <c r="I2707" s="202"/>
      <c r="J2707" s="11"/>
      <c r="K2707" s="11"/>
      <c r="L2707" s="11"/>
      <c r="M2707" s="11"/>
      <c r="N2707" s="11"/>
      <c r="O2707" s="11"/>
      <c r="P2707" s="11"/>
      <c r="Q2707" s="11"/>
      <c r="R2707" s="11"/>
      <c r="S2707" s="11"/>
      <c r="T2707" s="11"/>
      <c r="U2707" s="11"/>
      <c r="V2707" s="11"/>
      <c r="W2707" s="11"/>
      <c r="X2707" s="11"/>
      <c r="Y2707" s="11"/>
      <c r="Z2707" s="11"/>
      <c r="AA2707" s="11"/>
      <c r="AB2707" s="11"/>
      <c r="AC2707" s="11"/>
      <c r="AD2707" s="11"/>
      <c r="AE2707" s="11"/>
      <c r="AF2707" s="11"/>
      <c r="AG2707" s="11"/>
      <c r="AH2707" s="11"/>
    </row>
    <row r="2708" spans="1:34" x14ac:dyDescent="0.25">
      <c r="A2708" s="11"/>
      <c r="B2708" s="11"/>
      <c r="C2708" s="11"/>
      <c r="D2708" s="11"/>
      <c r="E2708" s="11"/>
      <c r="H2708" s="11"/>
      <c r="I2708" s="202"/>
      <c r="J2708" s="11"/>
      <c r="K2708" s="11"/>
      <c r="L2708" s="11"/>
      <c r="M2708" s="11"/>
      <c r="N2708" s="11"/>
      <c r="O2708" s="11"/>
      <c r="P2708" s="11"/>
      <c r="Q2708" s="11"/>
      <c r="R2708" s="11"/>
      <c r="S2708" s="11"/>
      <c r="T2708" s="11"/>
      <c r="U2708" s="11"/>
      <c r="V2708" s="11"/>
      <c r="W2708" s="11"/>
      <c r="X2708" s="11"/>
      <c r="Y2708" s="11"/>
      <c r="Z2708" s="11"/>
      <c r="AA2708" s="11"/>
      <c r="AB2708" s="11"/>
      <c r="AC2708" s="11"/>
      <c r="AD2708" s="11"/>
      <c r="AE2708" s="11"/>
      <c r="AF2708" s="11"/>
      <c r="AG2708" s="11"/>
      <c r="AH2708" s="11"/>
    </row>
    <row r="2709" spans="1:34" x14ac:dyDescent="0.25">
      <c r="A2709" s="11"/>
      <c r="B2709" s="11"/>
      <c r="C2709" s="11"/>
      <c r="D2709" s="11"/>
      <c r="E2709" s="11"/>
      <c r="H2709" s="11"/>
      <c r="I2709" s="202"/>
      <c r="J2709" s="11"/>
      <c r="K2709" s="11"/>
      <c r="L2709" s="11"/>
      <c r="M2709" s="11"/>
      <c r="N2709" s="11"/>
      <c r="O2709" s="11"/>
      <c r="P2709" s="11"/>
      <c r="Q2709" s="11"/>
      <c r="R2709" s="11"/>
      <c r="S2709" s="11"/>
      <c r="T2709" s="11"/>
      <c r="U2709" s="11"/>
      <c r="V2709" s="11"/>
      <c r="W2709" s="11"/>
      <c r="X2709" s="11"/>
      <c r="Y2709" s="11"/>
      <c r="Z2709" s="11"/>
      <c r="AA2709" s="11"/>
      <c r="AB2709" s="11"/>
      <c r="AC2709" s="11"/>
      <c r="AD2709" s="11"/>
      <c r="AE2709" s="11"/>
      <c r="AF2709" s="11"/>
      <c r="AG2709" s="11"/>
      <c r="AH2709" s="11"/>
    </row>
    <row r="2710" spans="1:34" x14ac:dyDescent="0.25">
      <c r="A2710" s="11"/>
      <c r="B2710" s="11"/>
      <c r="C2710" s="11"/>
      <c r="D2710" s="11"/>
      <c r="E2710" s="11"/>
      <c r="H2710" s="11"/>
      <c r="I2710" s="202"/>
      <c r="J2710" s="11"/>
      <c r="K2710" s="11"/>
      <c r="L2710" s="11"/>
      <c r="M2710" s="11"/>
      <c r="N2710" s="11"/>
      <c r="O2710" s="11"/>
      <c r="P2710" s="11"/>
      <c r="Q2710" s="11"/>
      <c r="R2710" s="11"/>
      <c r="S2710" s="11"/>
      <c r="T2710" s="11"/>
      <c r="U2710" s="11"/>
      <c r="V2710" s="11"/>
      <c r="W2710" s="11"/>
      <c r="X2710" s="11"/>
      <c r="Y2710" s="11"/>
      <c r="Z2710" s="11"/>
      <c r="AA2710" s="11"/>
      <c r="AB2710" s="11"/>
      <c r="AC2710" s="11"/>
      <c r="AD2710" s="11"/>
      <c r="AE2710" s="11"/>
      <c r="AF2710" s="11"/>
      <c r="AG2710" s="11"/>
      <c r="AH2710" s="11"/>
    </row>
    <row r="2711" spans="1:34" x14ac:dyDescent="0.25">
      <c r="A2711" s="11"/>
      <c r="B2711" s="11"/>
      <c r="C2711" s="11"/>
      <c r="D2711" s="11"/>
      <c r="E2711" s="11"/>
      <c r="H2711" s="11"/>
      <c r="I2711" s="202"/>
      <c r="J2711" s="11"/>
      <c r="K2711" s="11"/>
      <c r="L2711" s="11"/>
      <c r="M2711" s="11"/>
      <c r="N2711" s="11"/>
      <c r="O2711" s="11"/>
      <c r="P2711" s="11"/>
      <c r="Q2711" s="11"/>
      <c r="R2711" s="11"/>
      <c r="S2711" s="11"/>
      <c r="T2711" s="11"/>
      <c r="U2711" s="11"/>
      <c r="V2711" s="11"/>
      <c r="W2711" s="11"/>
      <c r="X2711" s="11"/>
      <c r="Y2711" s="11"/>
      <c r="Z2711" s="11"/>
      <c r="AA2711" s="11"/>
      <c r="AB2711" s="11"/>
      <c r="AC2711" s="11"/>
      <c r="AD2711" s="11"/>
      <c r="AE2711" s="11"/>
      <c r="AF2711" s="11"/>
      <c r="AG2711" s="11"/>
      <c r="AH2711" s="11"/>
    </row>
    <row r="2712" spans="1:34" x14ac:dyDescent="0.25">
      <c r="A2712" s="11"/>
      <c r="B2712" s="11"/>
      <c r="C2712" s="11"/>
      <c r="D2712" s="11"/>
      <c r="E2712" s="11"/>
      <c r="H2712" s="11"/>
      <c r="I2712" s="202"/>
      <c r="J2712" s="11"/>
      <c r="K2712" s="11"/>
      <c r="L2712" s="11"/>
      <c r="M2712" s="11"/>
      <c r="N2712" s="11"/>
      <c r="O2712" s="11"/>
      <c r="P2712" s="11"/>
      <c r="Q2712" s="11"/>
      <c r="R2712" s="11"/>
      <c r="S2712" s="11"/>
      <c r="T2712" s="11"/>
      <c r="U2712" s="11"/>
      <c r="V2712" s="11"/>
      <c r="W2712" s="11"/>
      <c r="X2712" s="11"/>
      <c r="Y2712" s="11"/>
      <c r="Z2712" s="11"/>
      <c r="AA2712" s="11"/>
      <c r="AB2712" s="11"/>
      <c r="AC2712" s="11"/>
      <c r="AD2712" s="11"/>
      <c r="AE2712" s="11"/>
      <c r="AF2712" s="11"/>
      <c r="AG2712" s="11"/>
      <c r="AH2712" s="11"/>
    </row>
    <row r="2713" spans="1:34" x14ac:dyDescent="0.25">
      <c r="A2713" s="11"/>
      <c r="B2713" s="11"/>
      <c r="C2713" s="11"/>
      <c r="D2713" s="11"/>
      <c r="E2713" s="11"/>
      <c r="H2713" s="11"/>
      <c r="I2713" s="202"/>
      <c r="J2713" s="11"/>
      <c r="K2713" s="11"/>
      <c r="L2713" s="11"/>
      <c r="M2713" s="11"/>
      <c r="N2713" s="11"/>
      <c r="O2713" s="11"/>
      <c r="P2713" s="11"/>
      <c r="Q2713" s="11"/>
      <c r="R2713" s="11"/>
      <c r="S2713" s="11"/>
      <c r="T2713" s="11"/>
      <c r="U2713" s="11"/>
      <c r="V2713" s="11"/>
      <c r="W2713" s="11"/>
      <c r="X2713" s="11"/>
      <c r="Y2713" s="11"/>
      <c r="Z2713" s="11"/>
      <c r="AA2713" s="11"/>
      <c r="AB2713" s="11"/>
      <c r="AC2713" s="11"/>
      <c r="AD2713" s="11"/>
      <c r="AE2713" s="11"/>
      <c r="AF2713" s="11"/>
      <c r="AG2713" s="11"/>
      <c r="AH2713" s="11"/>
    </row>
    <row r="2714" spans="1:34" x14ac:dyDescent="0.25">
      <c r="A2714" s="11"/>
      <c r="B2714" s="11"/>
      <c r="C2714" s="11"/>
      <c r="D2714" s="11"/>
      <c r="E2714" s="11"/>
      <c r="H2714" s="11"/>
      <c r="I2714" s="202"/>
      <c r="J2714" s="11"/>
      <c r="K2714" s="11"/>
      <c r="L2714" s="11"/>
      <c r="M2714" s="11"/>
      <c r="N2714" s="11"/>
      <c r="O2714" s="11"/>
      <c r="P2714" s="11"/>
      <c r="Q2714" s="11"/>
      <c r="R2714" s="11"/>
      <c r="S2714" s="11"/>
      <c r="T2714" s="11"/>
      <c r="U2714" s="11"/>
      <c r="V2714" s="11"/>
      <c r="W2714" s="11"/>
      <c r="X2714" s="11"/>
      <c r="Y2714" s="11"/>
      <c r="Z2714" s="11"/>
      <c r="AA2714" s="11"/>
      <c r="AB2714" s="11"/>
      <c r="AC2714" s="11"/>
      <c r="AD2714" s="11"/>
      <c r="AE2714" s="11"/>
      <c r="AF2714" s="11"/>
      <c r="AG2714" s="11"/>
      <c r="AH2714" s="11"/>
    </row>
    <row r="2715" spans="1:34" x14ac:dyDescent="0.25">
      <c r="A2715" s="11"/>
      <c r="B2715" s="11"/>
      <c r="C2715" s="11"/>
      <c r="D2715" s="11"/>
      <c r="E2715" s="11"/>
      <c r="H2715" s="11"/>
      <c r="I2715" s="202"/>
      <c r="J2715" s="11"/>
      <c r="K2715" s="11"/>
      <c r="L2715" s="11"/>
      <c r="M2715" s="11"/>
      <c r="N2715" s="11"/>
      <c r="O2715" s="11"/>
      <c r="P2715" s="11"/>
      <c r="Q2715" s="11"/>
      <c r="R2715" s="11"/>
      <c r="S2715" s="11"/>
      <c r="T2715" s="11"/>
      <c r="U2715" s="11"/>
      <c r="V2715" s="11"/>
      <c r="W2715" s="11"/>
      <c r="X2715" s="11"/>
      <c r="Y2715" s="11"/>
      <c r="Z2715" s="11"/>
      <c r="AA2715" s="11"/>
      <c r="AB2715" s="11"/>
      <c r="AC2715" s="11"/>
      <c r="AD2715" s="11"/>
      <c r="AE2715" s="11"/>
      <c r="AF2715" s="11"/>
      <c r="AG2715" s="11"/>
      <c r="AH2715" s="11"/>
    </row>
    <row r="2716" spans="1:34" x14ac:dyDescent="0.25">
      <c r="A2716" s="11"/>
      <c r="B2716" s="11"/>
      <c r="C2716" s="11"/>
      <c r="D2716" s="11"/>
      <c r="E2716" s="11"/>
      <c r="H2716" s="11"/>
      <c r="I2716" s="202"/>
      <c r="J2716" s="11"/>
      <c r="K2716" s="11"/>
      <c r="L2716" s="11"/>
      <c r="M2716" s="11"/>
      <c r="N2716" s="11"/>
      <c r="O2716" s="11"/>
      <c r="P2716" s="11"/>
      <c r="Q2716" s="11"/>
      <c r="R2716" s="11"/>
      <c r="S2716" s="11"/>
      <c r="T2716" s="11"/>
      <c r="U2716" s="11"/>
      <c r="V2716" s="11"/>
      <c r="W2716" s="11"/>
      <c r="X2716" s="11"/>
      <c r="Y2716" s="11"/>
      <c r="Z2716" s="11"/>
      <c r="AA2716" s="11"/>
      <c r="AB2716" s="11"/>
      <c r="AC2716" s="11"/>
      <c r="AD2716" s="11"/>
      <c r="AE2716" s="11"/>
      <c r="AF2716" s="11"/>
      <c r="AG2716" s="11"/>
      <c r="AH2716" s="11"/>
    </row>
    <row r="2717" spans="1:34" x14ac:dyDescent="0.25">
      <c r="A2717" s="11"/>
      <c r="B2717" s="11"/>
      <c r="C2717" s="11"/>
      <c r="D2717" s="11"/>
      <c r="E2717" s="11"/>
      <c r="H2717" s="11"/>
      <c r="I2717" s="202"/>
      <c r="J2717" s="11"/>
      <c r="K2717" s="11"/>
      <c r="L2717" s="11"/>
      <c r="M2717" s="11"/>
      <c r="N2717" s="11"/>
      <c r="O2717" s="11"/>
      <c r="P2717" s="11"/>
      <c r="Q2717" s="11"/>
      <c r="R2717" s="11"/>
      <c r="S2717" s="11"/>
      <c r="T2717" s="11"/>
      <c r="U2717" s="11"/>
      <c r="V2717" s="11"/>
      <c r="W2717" s="11"/>
      <c r="X2717" s="11"/>
      <c r="Y2717" s="11"/>
      <c r="Z2717" s="11"/>
      <c r="AA2717" s="11"/>
      <c r="AB2717" s="11"/>
      <c r="AC2717" s="11"/>
      <c r="AD2717" s="11"/>
      <c r="AE2717" s="11"/>
      <c r="AF2717" s="11"/>
      <c r="AG2717" s="11"/>
      <c r="AH2717" s="11"/>
    </row>
    <row r="2718" spans="1:34" x14ac:dyDescent="0.25">
      <c r="A2718" s="11"/>
      <c r="B2718" s="11"/>
      <c r="C2718" s="11"/>
      <c r="D2718" s="11"/>
      <c r="E2718" s="11"/>
      <c r="H2718" s="11"/>
      <c r="I2718" s="202"/>
      <c r="J2718" s="11"/>
      <c r="K2718" s="11"/>
      <c r="L2718" s="11"/>
      <c r="M2718" s="11"/>
      <c r="N2718" s="11"/>
      <c r="O2718" s="11"/>
      <c r="P2718" s="11"/>
      <c r="Q2718" s="11"/>
      <c r="R2718" s="11"/>
      <c r="S2718" s="11"/>
      <c r="T2718" s="11"/>
      <c r="U2718" s="11"/>
      <c r="V2718" s="11"/>
      <c r="W2718" s="11"/>
      <c r="X2718" s="11"/>
      <c r="Y2718" s="11"/>
      <c r="Z2718" s="11"/>
      <c r="AA2718" s="11"/>
      <c r="AB2718" s="11"/>
      <c r="AC2718" s="11"/>
      <c r="AD2718" s="11"/>
      <c r="AE2718" s="11"/>
      <c r="AF2718" s="11"/>
      <c r="AG2718" s="11"/>
      <c r="AH2718" s="11"/>
    </row>
    <row r="2719" spans="1:34" x14ac:dyDescent="0.25">
      <c r="A2719" s="11"/>
      <c r="B2719" s="11"/>
      <c r="C2719" s="11"/>
      <c r="D2719" s="11"/>
      <c r="E2719" s="11"/>
      <c r="H2719" s="11"/>
      <c r="I2719" s="202"/>
      <c r="J2719" s="11"/>
      <c r="K2719" s="11"/>
      <c r="L2719" s="11"/>
      <c r="M2719" s="11"/>
      <c r="N2719" s="11"/>
      <c r="O2719" s="11"/>
      <c r="P2719" s="11"/>
      <c r="Q2719" s="11"/>
      <c r="R2719" s="11"/>
      <c r="S2719" s="11"/>
      <c r="T2719" s="11"/>
      <c r="U2719" s="11"/>
      <c r="V2719" s="11"/>
      <c r="W2719" s="11"/>
      <c r="X2719" s="11"/>
      <c r="Y2719" s="11"/>
      <c r="Z2719" s="11"/>
      <c r="AA2719" s="11"/>
      <c r="AB2719" s="11"/>
      <c r="AC2719" s="11"/>
      <c r="AD2719" s="11"/>
      <c r="AE2719" s="11"/>
      <c r="AF2719" s="11"/>
      <c r="AG2719" s="11"/>
      <c r="AH2719" s="11"/>
    </row>
    <row r="2720" spans="1:34" x14ac:dyDescent="0.25">
      <c r="A2720" s="11"/>
      <c r="B2720" s="11"/>
      <c r="C2720" s="11"/>
      <c r="D2720" s="11"/>
      <c r="E2720" s="11"/>
      <c r="H2720" s="11"/>
      <c r="I2720" s="202"/>
      <c r="J2720" s="11"/>
      <c r="K2720" s="11"/>
      <c r="L2720" s="11"/>
      <c r="M2720" s="11"/>
      <c r="N2720" s="11"/>
      <c r="O2720" s="11"/>
      <c r="P2720" s="11"/>
      <c r="Q2720" s="11"/>
      <c r="R2720" s="11"/>
      <c r="S2720" s="11"/>
      <c r="T2720" s="11"/>
      <c r="U2720" s="11"/>
      <c r="V2720" s="11"/>
      <c r="W2720" s="11"/>
      <c r="X2720" s="11"/>
      <c r="Y2720" s="11"/>
      <c r="Z2720" s="11"/>
      <c r="AA2720" s="11"/>
      <c r="AB2720" s="11"/>
      <c r="AC2720" s="11"/>
      <c r="AD2720" s="11"/>
      <c r="AE2720" s="11"/>
      <c r="AF2720" s="11"/>
      <c r="AG2720" s="11"/>
      <c r="AH2720" s="11"/>
    </row>
    <row r="2721" spans="1:34" x14ac:dyDescent="0.25">
      <c r="A2721" s="11"/>
      <c r="B2721" s="11"/>
      <c r="C2721" s="11"/>
      <c r="D2721" s="11"/>
      <c r="E2721" s="11"/>
      <c r="H2721" s="11"/>
      <c r="I2721" s="202"/>
      <c r="J2721" s="11"/>
      <c r="K2721" s="11"/>
      <c r="L2721" s="11"/>
      <c r="M2721" s="11"/>
      <c r="N2721" s="11"/>
      <c r="O2721" s="11"/>
      <c r="P2721" s="11"/>
      <c r="Q2721" s="11"/>
      <c r="R2721" s="11"/>
      <c r="S2721" s="11"/>
      <c r="T2721" s="11"/>
      <c r="U2721" s="11"/>
      <c r="V2721" s="11"/>
      <c r="W2721" s="11"/>
      <c r="X2721" s="11"/>
      <c r="Y2721" s="11"/>
      <c r="Z2721" s="11"/>
      <c r="AA2721" s="11"/>
      <c r="AB2721" s="11"/>
      <c r="AC2721" s="11"/>
      <c r="AD2721" s="11"/>
      <c r="AE2721" s="11"/>
      <c r="AF2721" s="11"/>
      <c r="AG2721" s="11"/>
      <c r="AH2721" s="11"/>
    </row>
    <row r="2722" spans="1:34" x14ac:dyDescent="0.25">
      <c r="A2722" s="11"/>
      <c r="B2722" s="11"/>
      <c r="C2722" s="11"/>
      <c r="D2722" s="11"/>
      <c r="E2722" s="11"/>
      <c r="H2722" s="11"/>
      <c r="I2722" s="202"/>
      <c r="J2722" s="11"/>
      <c r="K2722" s="11"/>
      <c r="L2722" s="11"/>
      <c r="M2722" s="11"/>
      <c r="N2722" s="11"/>
      <c r="O2722" s="11"/>
      <c r="P2722" s="11"/>
      <c r="Q2722" s="11"/>
      <c r="R2722" s="11"/>
      <c r="S2722" s="11"/>
      <c r="T2722" s="11"/>
      <c r="U2722" s="11"/>
      <c r="V2722" s="11"/>
      <c r="W2722" s="11"/>
      <c r="X2722" s="11"/>
      <c r="Y2722" s="11"/>
      <c r="Z2722" s="11"/>
      <c r="AA2722" s="11"/>
      <c r="AB2722" s="11"/>
      <c r="AC2722" s="11"/>
      <c r="AD2722" s="11"/>
      <c r="AE2722" s="11"/>
      <c r="AF2722" s="11"/>
      <c r="AG2722" s="11"/>
      <c r="AH2722" s="11"/>
    </row>
    <row r="2723" spans="1:34" x14ac:dyDescent="0.25">
      <c r="A2723" s="11"/>
      <c r="B2723" s="11"/>
      <c r="C2723" s="11"/>
      <c r="D2723" s="11"/>
      <c r="E2723" s="11"/>
      <c r="H2723" s="11"/>
      <c r="I2723" s="202"/>
      <c r="J2723" s="11"/>
      <c r="K2723" s="11"/>
      <c r="L2723" s="11"/>
      <c r="M2723" s="11"/>
      <c r="N2723" s="11"/>
      <c r="O2723" s="11"/>
      <c r="P2723" s="11"/>
      <c r="Q2723" s="11"/>
      <c r="R2723" s="11"/>
      <c r="S2723" s="11"/>
      <c r="T2723" s="11"/>
      <c r="U2723" s="11"/>
      <c r="V2723" s="11"/>
      <c r="W2723" s="11"/>
      <c r="X2723" s="11"/>
      <c r="Y2723" s="11"/>
      <c r="Z2723" s="11"/>
      <c r="AA2723" s="11"/>
      <c r="AB2723" s="11"/>
      <c r="AC2723" s="11"/>
      <c r="AD2723" s="11"/>
      <c r="AE2723" s="11"/>
      <c r="AF2723" s="11"/>
      <c r="AG2723" s="11"/>
      <c r="AH2723" s="11"/>
    </row>
    <row r="2724" spans="1:34" x14ac:dyDescent="0.25">
      <c r="A2724" s="11"/>
      <c r="B2724" s="11"/>
      <c r="C2724" s="11"/>
      <c r="D2724" s="11"/>
      <c r="E2724" s="11"/>
      <c r="H2724" s="11"/>
      <c r="I2724" s="202"/>
      <c r="J2724" s="11"/>
      <c r="K2724" s="11"/>
      <c r="L2724" s="11"/>
      <c r="M2724" s="11"/>
      <c r="N2724" s="11"/>
      <c r="O2724" s="11"/>
      <c r="P2724" s="11"/>
      <c r="Q2724" s="11"/>
      <c r="R2724" s="11"/>
      <c r="S2724" s="11"/>
      <c r="T2724" s="11"/>
      <c r="U2724" s="11"/>
      <c r="V2724" s="11"/>
      <c r="W2724" s="11"/>
      <c r="X2724" s="11"/>
      <c r="Y2724" s="11"/>
      <c r="Z2724" s="11"/>
      <c r="AA2724" s="11"/>
      <c r="AB2724" s="11"/>
      <c r="AC2724" s="11"/>
      <c r="AD2724" s="11"/>
      <c r="AE2724" s="11"/>
      <c r="AF2724" s="11"/>
      <c r="AG2724" s="11"/>
      <c r="AH2724" s="11"/>
    </row>
    <row r="2725" spans="1:34" x14ac:dyDescent="0.25">
      <c r="A2725" s="11"/>
      <c r="B2725" s="11"/>
      <c r="C2725" s="11"/>
      <c r="D2725" s="11"/>
      <c r="E2725" s="11"/>
      <c r="H2725" s="11"/>
      <c r="I2725" s="202"/>
      <c r="J2725" s="11"/>
      <c r="K2725" s="11"/>
      <c r="L2725" s="11"/>
      <c r="M2725" s="11"/>
      <c r="N2725" s="11"/>
      <c r="O2725" s="11"/>
      <c r="P2725" s="11"/>
      <c r="Q2725" s="11"/>
      <c r="R2725" s="11"/>
      <c r="S2725" s="11"/>
      <c r="T2725" s="11"/>
      <c r="U2725" s="11"/>
      <c r="V2725" s="11"/>
      <c r="W2725" s="11"/>
      <c r="X2725" s="11"/>
      <c r="Y2725" s="11"/>
      <c r="Z2725" s="11"/>
      <c r="AA2725" s="11"/>
      <c r="AB2725" s="11"/>
      <c r="AC2725" s="11"/>
      <c r="AD2725" s="11"/>
      <c r="AE2725" s="11"/>
      <c r="AF2725" s="11"/>
      <c r="AG2725" s="11"/>
      <c r="AH2725" s="11"/>
    </row>
    <row r="2726" spans="1:34" x14ac:dyDescent="0.25">
      <c r="A2726" s="11"/>
      <c r="B2726" s="11"/>
      <c r="C2726" s="11"/>
      <c r="D2726" s="11"/>
      <c r="E2726" s="11"/>
      <c r="H2726" s="11"/>
      <c r="I2726" s="202"/>
      <c r="J2726" s="11"/>
      <c r="K2726" s="11"/>
      <c r="L2726" s="11"/>
      <c r="M2726" s="11"/>
      <c r="N2726" s="11"/>
      <c r="O2726" s="11"/>
      <c r="P2726" s="11"/>
      <c r="Q2726" s="11"/>
      <c r="R2726" s="11"/>
      <c r="S2726" s="11"/>
      <c r="T2726" s="11"/>
      <c r="U2726" s="11"/>
      <c r="V2726" s="11"/>
      <c r="W2726" s="11"/>
      <c r="X2726" s="11"/>
      <c r="Y2726" s="11"/>
      <c r="Z2726" s="11"/>
      <c r="AA2726" s="11"/>
      <c r="AB2726" s="11"/>
      <c r="AC2726" s="11"/>
      <c r="AD2726" s="11"/>
      <c r="AE2726" s="11"/>
      <c r="AF2726" s="11"/>
      <c r="AG2726" s="11"/>
      <c r="AH2726" s="11"/>
    </row>
    <row r="2727" spans="1:34" x14ac:dyDescent="0.25">
      <c r="A2727" s="11"/>
      <c r="B2727" s="11"/>
      <c r="C2727" s="11"/>
      <c r="D2727" s="11"/>
      <c r="E2727" s="11"/>
      <c r="H2727" s="11"/>
      <c r="I2727" s="202"/>
      <c r="J2727" s="11"/>
      <c r="K2727" s="11"/>
      <c r="L2727" s="11"/>
      <c r="M2727" s="11"/>
      <c r="N2727" s="11"/>
      <c r="O2727" s="11"/>
      <c r="P2727" s="11"/>
      <c r="Q2727" s="11"/>
      <c r="R2727" s="11"/>
      <c r="S2727" s="11"/>
      <c r="T2727" s="11"/>
      <c r="U2727" s="11"/>
      <c r="V2727" s="11"/>
      <c r="W2727" s="11"/>
      <c r="X2727" s="11"/>
      <c r="Y2727" s="11"/>
      <c r="Z2727" s="11"/>
      <c r="AA2727" s="11"/>
      <c r="AB2727" s="11"/>
      <c r="AC2727" s="11"/>
      <c r="AD2727" s="11"/>
      <c r="AE2727" s="11"/>
      <c r="AF2727" s="11"/>
      <c r="AG2727" s="11"/>
      <c r="AH2727" s="11"/>
    </row>
    <row r="2728" spans="1:34" x14ac:dyDescent="0.25">
      <c r="A2728" s="11"/>
      <c r="B2728" s="11"/>
      <c r="C2728" s="11"/>
      <c r="D2728" s="11"/>
      <c r="E2728" s="11"/>
      <c r="H2728" s="11"/>
      <c r="I2728" s="202"/>
      <c r="J2728" s="11"/>
      <c r="K2728" s="11"/>
      <c r="L2728" s="11"/>
      <c r="M2728" s="11"/>
      <c r="N2728" s="11"/>
      <c r="O2728" s="11"/>
      <c r="P2728" s="11"/>
      <c r="Q2728" s="11"/>
      <c r="R2728" s="11"/>
      <c r="S2728" s="11"/>
      <c r="T2728" s="11"/>
      <c r="U2728" s="11"/>
      <c r="V2728" s="11"/>
      <c r="W2728" s="11"/>
      <c r="X2728" s="11"/>
      <c r="Y2728" s="11"/>
      <c r="Z2728" s="11"/>
      <c r="AA2728" s="11"/>
      <c r="AB2728" s="11"/>
      <c r="AC2728" s="11"/>
      <c r="AD2728" s="11"/>
      <c r="AE2728" s="11"/>
      <c r="AF2728" s="11"/>
      <c r="AG2728" s="11"/>
      <c r="AH2728" s="11"/>
    </row>
    <row r="2729" spans="1:34" x14ac:dyDescent="0.25">
      <c r="A2729" s="11"/>
      <c r="B2729" s="11"/>
      <c r="C2729" s="11"/>
      <c r="D2729" s="11"/>
      <c r="E2729" s="11"/>
      <c r="H2729" s="11"/>
      <c r="I2729" s="202"/>
      <c r="J2729" s="11"/>
      <c r="K2729" s="11"/>
      <c r="L2729" s="11"/>
      <c r="M2729" s="11"/>
      <c r="N2729" s="11"/>
      <c r="O2729" s="11"/>
      <c r="P2729" s="11"/>
      <c r="Q2729" s="11"/>
      <c r="R2729" s="11"/>
      <c r="S2729" s="11"/>
      <c r="T2729" s="11"/>
      <c r="U2729" s="11"/>
      <c r="V2729" s="11"/>
      <c r="W2729" s="11"/>
      <c r="X2729" s="11"/>
      <c r="Y2729" s="11"/>
      <c r="Z2729" s="11"/>
      <c r="AA2729" s="11"/>
      <c r="AB2729" s="11"/>
      <c r="AC2729" s="11"/>
      <c r="AD2729" s="11"/>
      <c r="AE2729" s="11"/>
      <c r="AF2729" s="11"/>
      <c r="AG2729" s="11"/>
      <c r="AH2729" s="11"/>
    </row>
    <row r="2730" spans="1:34" x14ac:dyDescent="0.25">
      <c r="A2730" s="11"/>
      <c r="B2730" s="11"/>
      <c r="C2730" s="11"/>
      <c r="D2730" s="11"/>
      <c r="E2730" s="11"/>
      <c r="H2730" s="11"/>
      <c r="I2730" s="202"/>
      <c r="J2730" s="11"/>
      <c r="K2730" s="11"/>
      <c r="L2730" s="11"/>
      <c r="M2730" s="11"/>
      <c r="N2730" s="11"/>
      <c r="O2730" s="11"/>
      <c r="P2730" s="11"/>
      <c r="Q2730" s="11"/>
      <c r="R2730" s="11"/>
      <c r="S2730" s="11"/>
      <c r="T2730" s="11"/>
      <c r="U2730" s="11"/>
      <c r="V2730" s="11"/>
      <c r="W2730" s="11"/>
      <c r="X2730" s="11"/>
      <c r="Y2730" s="11"/>
      <c r="Z2730" s="11"/>
      <c r="AA2730" s="11"/>
      <c r="AB2730" s="11"/>
      <c r="AC2730" s="11"/>
      <c r="AD2730" s="11"/>
      <c r="AE2730" s="11"/>
      <c r="AF2730" s="11"/>
      <c r="AG2730" s="11"/>
      <c r="AH2730" s="11"/>
    </row>
    <row r="2731" spans="1:34" x14ac:dyDescent="0.25">
      <c r="A2731" s="11"/>
      <c r="B2731" s="11"/>
      <c r="C2731" s="11"/>
      <c r="D2731" s="11"/>
      <c r="E2731" s="11"/>
      <c r="H2731" s="11"/>
      <c r="I2731" s="202"/>
      <c r="J2731" s="11"/>
      <c r="K2731" s="11"/>
      <c r="L2731" s="11"/>
      <c r="M2731" s="11"/>
      <c r="N2731" s="11"/>
      <c r="O2731" s="11"/>
      <c r="P2731" s="11"/>
      <c r="Q2731" s="11"/>
      <c r="R2731" s="11"/>
      <c r="S2731" s="11"/>
      <c r="T2731" s="11"/>
      <c r="U2731" s="11"/>
      <c r="V2731" s="11"/>
      <c r="W2731" s="11"/>
      <c r="X2731" s="11"/>
      <c r="Y2731" s="11"/>
      <c r="Z2731" s="11"/>
      <c r="AA2731" s="11"/>
      <c r="AB2731" s="11"/>
      <c r="AC2731" s="11"/>
      <c r="AD2731" s="11"/>
      <c r="AE2731" s="11"/>
      <c r="AF2731" s="11"/>
      <c r="AG2731" s="11"/>
      <c r="AH2731" s="11"/>
    </row>
    <row r="2732" spans="1:34" x14ac:dyDescent="0.25">
      <c r="A2732" s="11"/>
      <c r="B2732" s="11"/>
      <c r="C2732" s="11"/>
      <c r="D2732" s="11"/>
      <c r="E2732" s="11"/>
      <c r="H2732" s="11"/>
      <c r="I2732" s="202"/>
      <c r="J2732" s="11"/>
      <c r="K2732" s="11"/>
      <c r="L2732" s="11"/>
      <c r="M2732" s="11"/>
      <c r="N2732" s="11"/>
      <c r="O2732" s="11"/>
      <c r="P2732" s="11"/>
      <c r="Q2732" s="11"/>
      <c r="R2732" s="11"/>
      <c r="S2732" s="11"/>
      <c r="T2732" s="11"/>
      <c r="U2732" s="11"/>
      <c r="V2732" s="11"/>
      <c r="W2732" s="11"/>
      <c r="X2732" s="11"/>
      <c r="Y2732" s="11"/>
      <c r="Z2732" s="11"/>
      <c r="AA2732" s="11"/>
      <c r="AB2732" s="11"/>
      <c r="AC2732" s="11"/>
      <c r="AD2732" s="11"/>
      <c r="AE2732" s="11"/>
      <c r="AF2732" s="11"/>
      <c r="AG2732" s="11"/>
      <c r="AH2732" s="11"/>
    </row>
    <row r="2733" spans="1:34" x14ac:dyDescent="0.25">
      <c r="A2733" s="11"/>
      <c r="B2733" s="11"/>
      <c r="C2733" s="11"/>
      <c r="D2733" s="11"/>
      <c r="E2733" s="11"/>
      <c r="H2733" s="11"/>
      <c r="I2733" s="202"/>
      <c r="J2733" s="11"/>
      <c r="K2733" s="11"/>
      <c r="L2733" s="11"/>
      <c r="M2733" s="11"/>
      <c r="N2733" s="11"/>
      <c r="O2733" s="11"/>
      <c r="P2733" s="11"/>
      <c r="Q2733" s="11"/>
      <c r="R2733" s="11"/>
      <c r="S2733" s="11"/>
      <c r="T2733" s="11"/>
      <c r="U2733" s="11"/>
      <c r="V2733" s="11"/>
      <c r="W2733" s="11"/>
      <c r="X2733" s="11"/>
      <c r="Y2733" s="11"/>
      <c r="Z2733" s="11"/>
      <c r="AA2733" s="11"/>
      <c r="AB2733" s="11"/>
      <c r="AC2733" s="11"/>
      <c r="AD2733" s="11"/>
      <c r="AE2733" s="11"/>
      <c r="AF2733" s="11"/>
      <c r="AG2733" s="11"/>
      <c r="AH2733" s="11"/>
    </row>
    <row r="2734" spans="1:34" x14ac:dyDescent="0.25">
      <c r="A2734" s="11"/>
      <c r="B2734" s="11"/>
      <c r="C2734" s="11"/>
      <c r="D2734" s="11"/>
      <c r="E2734" s="11"/>
      <c r="H2734" s="11"/>
      <c r="I2734" s="202"/>
      <c r="J2734" s="11"/>
      <c r="K2734" s="11"/>
      <c r="L2734" s="11"/>
      <c r="M2734" s="11"/>
      <c r="N2734" s="11"/>
      <c r="O2734" s="11"/>
      <c r="P2734" s="11"/>
      <c r="Q2734" s="11"/>
      <c r="R2734" s="11"/>
      <c r="S2734" s="11"/>
      <c r="T2734" s="11"/>
      <c r="U2734" s="11"/>
      <c r="V2734" s="11"/>
      <c r="W2734" s="11"/>
      <c r="X2734" s="11"/>
      <c r="Y2734" s="11"/>
      <c r="Z2734" s="11"/>
      <c r="AA2734" s="11"/>
      <c r="AB2734" s="11"/>
      <c r="AC2734" s="11"/>
      <c r="AD2734" s="11"/>
      <c r="AE2734" s="11"/>
      <c r="AF2734" s="11"/>
      <c r="AG2734" s="11"/>
      <c r="AH2734" s="11"/>
    </row>
    <row r="2735" spans="1:34" x14ac:dyDescent="0.25">
      <c r="A2735" s="11"/>
      <c r="B2735" s="11"/>
      <c r="C2735" s="11"/>
      <c r="D2735" s="11"/>
      <c r="E2735" s="11"/>
      <c r="H2735" s="11"/>
      <c r="I2735" s="202"/>
      <c r="J2735" s="11"/>
      <c r="K2735" s="11"/>
      <c r="L2735" s="11"/>
      <c r="M2735" s="11"/>
      <c r="N2735" s="11"/>
      <c r="O2735" s="11"/>
      <c r="P2735" s="11"/>
      <c r="Q2735" s="11"/>
      <c r="R2735" s="11"/>
      <c r="S2735" s="11"/>
      <c r="T2735" s="11"/>
      <c r="U2735" s="11"/>
      <c r="V2735" s="11"/>
      <c r="W2735" s="11"/>
      <c r="X2735" s="11"/>
      <c r="Y2735" s="11"/>
      <c r="Z2735" s="11"/>
      <c r="AA2735" s="11"/>
      <c r="AB2735" s="11"/>
      <c r="AC2735" s="11"/>
      <c r="AD2735" s="11"/>
      <c r="AE2735" s="11"/>
      <c r="AF2735" s="11"/>
      <c r="AG2735" s="11"/>
      <c r="AH2735" s="11"/>
    </row>
    <row r="2736" spans="1:34" x14ac:dyDescent="0.25">
      <c r="A2736" s="11"/>
      <c r="B2736" s="11"/>
      <c r="C2736" s="11"/>
      <c r="D2736" s="11"/>
      <c r="E2736" s="11"/>
      <c r="H2736" s="11"/>
      <c r="I2736" s="202"/>
      <c r="J2736" s="11"/>
      <c r="K2736" s="11"/>
      <c r="L2736" s="11"/>
      <c r="M2736" s="11"/>
      <c r="N2736" s="11"/>
      <c r="O2736" s="11"/>
      <c r="P2736" s="11"/>
      <c r="Q2736" s="11"/>
      <c r="R2736" s="11"/>
      <c r="S2736" s="11"/>
      <c r="T2736" s="11"/>
      <c r="U2736" s="11"/>
      <c r="V2736" s="11"/>
      <c r="W2736" s="11"/>
      <c r="X2736" s="11"/>
      <c r="Y2736" s="11"/>
      <c r="Z2736" s="11"/>
      <c r="AA2736" s="11"/>
      <c r="AB2736" s="11"/>
      <c r="AC2736" s="11"/>
      <c r="AD2736" s="11"/>
      <c r="AE2736" s="11"/>
      <c r="AF2736" s="11"/>
      <c r="AG2736" s="11"/>
      <c r="AH2736" s="11"/>
    </row>
    <row r="2737" spans="1:34" x14ac:dyDescent="0.25">
      <c r="A2737" s="11"/>
      <c r="B2737" s="11"/>
      <c r="C2737" s="11"/>
      <c r="D2737" s="11"/>
      <c r="E2737" s="11"/>
      <c r="H2737" s="11"/>
      <c r="I2737" s="202"/>
      <c r="J2737" s="11"/>
      <c r="K2737" s="11"/>
      <c r="L2737" s="11"/>
      <c r="M2737" s="11"/>
      <c r="N2737" s="11"/>
      <c r="O2737" s="11"/>
      <c r="P2737" s="11"/>
      <c r="Q2737" s="11"/>
      <c r="R2737" s="11"/>
      <c r="S2737" s="11"/>
      <c r="T2737" s="11"/>
      <c r="U2737" s="11"/>
      <c r="V2737" s="11"/>
      <c r="W2737" s="11"/>
      <c r="X2737" s="11"/>
      <c r="Y2737" s="11"/>
      <c r="Z2737" s="11"/>
      <c r="AA2737" s="11"/>
      <c r="AB2737" s="11"/>
      <c r="AC2737" s="11"/>
      <c r="AD2737" s="11"/>
      <c r="AE2737" s="11"/>
      <c r="AF2737" s="11"/>
      <c r="AG2737" s="11"/>
      <c r="AH2737" s="11"/>
    </row>
    <row r="2738" spans="1:34" x14ac:dyDescent="0.25">
      <c r="A2738" s="11"/>
      <c r="B2738" s="11"/>
      <c r="C2738" s="11"/>
      <c r="D2738" s="11"/>
      <c r="E2738" s="11"/>
      <c r="H2738" s="11"/>
      <c r="I2738" s="202"/>
      <c r="J2738" s="11"/>
      <c r="K2738" s="11"/>
      <c r="L2738" s="11"/>
      <c r="M2738" s="11"/>
      <c r="N2738" s="11"/>
      <c r="O2738" s="11"/>
      <c r="P2738" s="11"/>
      <c r="Q2738" s="11"/>
      <c r="R2738" s="11"/>
      <c r="S2738" s="11"/>
      <c r="T2738" s="11"/>
      <c r="U2738" s="11"/>
      <c r="V2738" s="11"/>
      <c r="W2738" s="11"/>
      <c r="X2738" s="11"/>
      <c r="Y2738" s="11"/>
      <c r="Z2738" s="11"/>
      <c r="AA2738" s="11"/>
      <c r="AB2738" s="11"/>
      <c r="AC2738" s="11"/>
      <c r="AD2738" s="11"/>
      <c r="AE2738" s="11"/>
      <c r="AF2738" s="11"/>
      <c r="AG2738" s="11"/>
      <c r="AH2738" s="11"/>
    </row>
    <row r="2739" spans="1:34" x14ac:dyDescent="0.25">
      <c r="A2739" s="11"/>
      <c r="B2739" s="11"/>
      <c r="C2739" s="11"/>
      <c r="D2739" s="11"/>
      <c r="E2739" s="11"/>
      <c r="H2739" s="11"/>
      <c r="I2739" s="202"/>
      <c r="J2739" s="11"/>
      <c r="K2739" s="11"/>
      <c r="L2739" s="11"/>
      <c r="M2739" s="11"/>
      <c r="N2739" s="11"/>
      <c r="O2739" s="11"/>
      <c r="P2739" s="11"/>
      <c r="Q2739" s="11"/>
      <c r="R2739" s="11"/>
      <c r="S2739" s="11"/>
      <c r="T2739" s="11"/>
      <c r="U2739" s="11"/>
      <c r="V2739" s="11"/>
      <c r="W2739" s="11"/>
      <c r="X2739" s="11"/>
      <c r="Y2739" s="11"/>
      <c r="Z2739" s="11"/>
      <c r="AA2739" s="11"/>
      <c r="AB2739" s="11"/>
      <c r="AC2739" s="11"/>
      <c r="AD2739" s="11"/>
      <c r="AE2739" s="11"/>
      <c r="AF2739" s="11"/>
      <c r="AG2739" s="11"/>
      <c r="AH2739" s="11"/>
    </row>
    <row r="2740" spans="1:34" x14ac:dyDescent="0.25">
      <c r="A2740" s="11"/>
      <c r="B2740" s="11"/>
      <c r="C2740" s="11"/>
      <c r="D2740" s="11"/>
      <c r="E2740" s="11"/>
      <c r="H2740" s="11"/>
      <c r="I2740" s="202"/>
      <c r="J2740" s="11"/>
      <c r="K2740" s="11"/>
      <c r="L2740" s="11"/>
      <c r="M2740" s="11"/>
      <c r="N2740" s="11"/>
      <c r="O2740" s="11"/>
      <c r="P2740" s="11"/>
      <c r="Q2740" s="11"/>
      <c r="R2740" s="11"/>
      <c r="S2740" s="11"/>
      <c r="T2740" s="11"/>
      <c r="U2740" s="11"/>
      <c r="V2740" s="11"/>
      <c r="W2740" s="11"/>
      <c r="X2740" s="11"/>
      <c r="Y2740" s="11"/>
      <c r="Z2740" s="11"/>
      <c r="AA2740" s="11"/>
      <c r="AB2740" s="11"/>
      <c r="AC2740" s="11"/>
      <c r="AD2740" s="11"/>
      <c r="AE2740" s="11"/>
      <c r="AF2740" s="11"/>
      <c r="AG2740" s="11"/>
      <c r="AH2740" s="11"/>
    </row>
    <row r="2741" spans="1:34" x14ac:dyDescent="0.25">
      <c r="A2741" s="11"/>
      <c r="B2741" s="11"/>
      <c r="C2741" s="11"/>
      <c r="D2741" s="11"/>
      <c r="E2741" s="11"/>
      <c r="H2741" s="11"/>
      <c r="I2741" s="202"/>
      <c r="J2741" s="11"/>
      <c r="K2741" s="11"/>
      <c r="L2741" s="11"/>
      <c r="M2741" s="11"/>
      <c r="N2741" s="11"/>
      <c r="O2741" s="11"/>
      <c r="P2741" s="11"/>
      <c r="Q2741" s="11"/>
      <c r="R2741" s="11"/>
      <c r="S2741" s="11"/>
      <c r="T2741" s="11"/>
      <c r="U2741" s="11"/>
      <c r="V2741" s="11"/>
      <c r="W2741" s="11"/>
      <c r="X2741" s="11"/>
      <c r="Y2741" s="11"/>
      <c r="Z2741" s="11"/>
      <c r="AA2741" s="11"/>
      <c r="AB2741" s="11"/>
      <c r="AC2741" s="11"/>
      <c r="AD2741" s="11"/>
      <c r="AE2741" s="11"/>
      <c r="AF2741" s="11"/>
      <c r="AG2741" s="11"/>
      <c r="AH2741" s="11"/>
    </row>
    <row r="2742" spans="1:34" x14ac:dyDescent="0.25">
      <c r="A2742" s="11"/>
      <c r="B2742" s="11"/>
      <c r="C2742" s="11"/>
      <c r="D2742" s="11"/>
      <c r="E2742" s="11"/>
      <c r="H2742" s="11"/>
      <c r="I2742" s="202"/>
      <c r="J2742" s="11"/>
      <c r="K2742" s="11"/>
      <c r="L2742" s="11"/>
      <c r="M2742" s="11"/>
      <c r="N2742" s="11"/>
      <c r="O2742" s="11"/>
      <c r="P2742" s="11"/>
      <c r="Q2742" s="11"/>
      <c r="R2742" s="11"/>
      <c r="S2742" s="11"/>
      <c r="T2742" s="11"/>
      <c r="U2742" s="11"/>
      <c r="V2742" s="11"/>
      <c r="W2742" s="11"/>
      <c r="X2742" s="11"/>
      <c r="Y2742" s="11"/>
      <c r="Z2742" s="11"/>
      <c r="AA2742" s="11"/>
      <c r="AB2742" s="11"/>
      <c r="AC2742" s="11"/>
      <c r="AD2742" s="11"/>
      <c r="AE2742" s="11"/>
      <c r="AF2742" s="11"/>
      <c r="AG2742" s="11"/>
      <c r="AH2742" s="11"/>
    </row>
    <row r="2743" spans="1:34" x14ac:dyDescent="0.25">
      <c r="A2743" s="11"/>
      <c r="B2743" s="11"/>
      <c r="C2743" s="11"/>
      <c r="D2743" s="11"/>
      <c r="E2743" s="11"/>
      <c r="H2743" s="11"/>
      <c r="I2743" s="202"/>
      <c r="J2743" s="11"/>
      <c r="K2743" s="11"/>
      <c r="L2743" s="11"/>
      <c r="M2743" s="11"/>
      <c r="N2743" s="11"/>
      <c r="O2743" s="11"/>
      <c r="P2743" s="11"/>
      <c r="Q2743" s="11"/>
      <c r="R2743" s="11"/>
      <c r="S2743" s="11"/>
      <c r="T2743" s="11"/>
      <c r="U2743" s="11"/>
      <c r="V2743" s="11"/>
      <c r="W2743" s="11"/>
      <c r="X2743" s="11"/>
      <c r="Y2743" s="11"/>
      <c r="Z2743" s="11"/>
      <c r="AA2743" s="11"/>
      <c r="AB2743" s="11"/>
      <c r="AC2743" s="11"/>
      <c r="AD2743" s="11"/>
      <c r="AE2743" s="11"/>
      <c r="AF2743" s="11"/>
      <c r="AG2743" s="11"/>
      <c r="AH2743" s="11"/>
    </row>
    <row r="2744" spans="1:34" x14ac:dyDescent="0.25">
      <c r="A2744" s="11"/>
      <c r="B2744" s="11"/>
      <c r="C2744" s="11"/>
      <c r="D2744" s="11"/>
      <c r="E2744" s="11"/>
      <c r="H2744" s="11"/>
      <c r="I2744" s="202"/>
      <c r="J2744" s="11"/>
      <c r="K2744" s="11"/>
      <c r="L2744" s="11"/>
      <c r="M2744" s="11"/>
      <c r="N2744" s="11"/>
      <c r="O2744" s="11"/>
      <c r="P2744" s="11"/>
      <c r="Q2744" s="11"/>
      <c r="R2744" s="11"/>
      <c r="S2744" s="11"/>
      <c r="T2744" s="11"/>
      <c r="U2744" s="11"/>
      <c r="V2744" s="11"/>
      <c r="W2744" s="11"/>
      <c r="X2744" s="11"/>
      <c r="Y2744" s="11"/>
      <c r="Z2744" s="11"/>
      <c r="AA2744" s="11"/>
      <c r="AB2744" s="11"/>
      <c r="AC2744" s="11"/>
      <c r="AD2744" s="11"/>
      <c r="AE2744" s="11"/>
      <c r="AF2744" s="11"/>
      <c r="AG2744" s="11"/>
      <c r="AH2744" s="11"/>
    </row>
    <row r="2745" spans="1:34" x14ac:dyDescent="0.25">
      <c r="A2745" s="11"/>
      <c r="B2745" s="11"/>
      <c r="C2745" s="11"/>
      <c r="D2745" s="11"/>
      <c r="E2745" s="11"/>
      <c r="H2745" s="11"/>
      <c r="I2745" s="202"/>
      <c r="J2745" s="11"/>
      <c r="K2745" s="11"/>
      <c r="L2745" s="11"/>
      <c r="M2745" s="11"/>
      <c r="N2745" s="11"/>
      <c r="O2745" s="11"/>
      <c r="P2745" s="11"/>
      <c r="Q2745" s="11"/>
      <c r="R2745" s="11"/>
      <c r="S2745" s="11"/>
      <c r="T2745" s="11"/>
      <c r="U2745" s="11"/>
      <c r="V2745" s="11"/>
      <c r="W2745" s="11"/>
      <c r="X2745" s="11"/>
      <c r="Y2745" s="11"/>
      <c r="Z2745" s="11"/>
      <c r="AA2745" s="11"/>
      <c r="AB2745" s="11"/>
      <c r="AC2745" s="11"/>
      <c r="AD2745" s="11"/>
      <c r="AE2745" s="11"/>
      <c r="AF2745" s="11"/>
      <c r="AG2745" s="11"/>
      <c r="AH2745" s="11"/>
    </row>
    <row r="2746" spans="1:34" x14ac:dyDescent="0.25">
      <c r="A2746" s="11"/>
      <c r="B2746" s="11"/>
      <c r="C2746" s="11"/>
      <c r="D2746" s="11"/>
      <c r="E2746" s="11"/>
      <c r="H2746" s="11"/>
      <c r="I2746" s="202"/>
      <c r="J2746" s="11"/>
      <c r="K2746" s="11"/>
      <c r="L2746" s="11"/>
      <c r="M2746" s="11"/>
      <c r="N2746" s="11"/>
      <c r="O2746" s="11"/>
      <c r="P2746" s="11"/>
      <c r="Q2746" s="11"/>
      <c r="R2746" s="11"/>
      <c r="S2746" s="11"/>
      <c r="T2746" s="11"/>
      <c r="U2746" s="11"/>
      <c r="V2746" s="11"/>
      <c r="W2746" s="11"/>
      <c r="X2746" s="11"/>
      <c r="Y2746" s="11"/>
      <c r="Z2746" s="11"/>
      <c r="AA2746" s="11"/>
      <c r="AB2746" s="11"/>
      <c r="AC2746" s="11"/>
      <c r="AD2746" s="11"/>
      <c r="AE2746" s="11"/>
      <c r="AF2746" s="11"/>
      <c r="AG2746" s="11"/>
      <c r="AH2746" s="11"/>
    </row>
    <row r="2747" spans="1:34" x14ac:dyDescent="0.25">
      <c r="A2747" s="11"/>
      <c r="B2747" s="11"/>
      <c r="C2747" s="11"/>
      <c r="D2747" s="11"/>
      <c r="E2747" s="11"/>
      <c r="H2747" s="11"/>
      <c r="I2747" s="202"/>
      <c r="J2747" s="11"/>
      <c r="K2747" s="11"/>
      <c r="L2747" s="11"/>
      <c r="M2747" s="11"/>
      <c r="N2747" s="11"/>
      <c r="O2747" s="11"/>
      <c r="P2747" s="11"/>
      <c r="Q2747" s="11"/>
      <c r="R2747" s="11"/>
      <c r="S2747" s="11"/>
      <c r="T2747" s="11"/>
      <c r="U2747" s="11"/>
      <c r="V2747" s="11"/>
      <c r="W2747" s="11"/>
      <c r="X2747" s="11"/>
      <c r="Y2747" s="11"/>
      <c r="Z2747" s="11"/>
      <c r="AA2747" s="11"/>
      <c r="AB2747" s="11"/>
      <c r="AC2747" s="11"/>
      <c r="AD2747" s="11"/>
      <c r="AE2747" s="11"/>
      <c r="AF2747" s="11"/>
      <c r="AG2747" s="11"/>
      <c r="AH2747" s="11"/>
    </row>
    <row r="2748" spans="1:34" x14ac:dyDescent="0.25">
      <c r="A2748" s="11"/>
      <c r="B2748" s="11"/>
      <c r="C2748" s="11"/>
      <c r="D2748" s="11"/>
      <c r="E2748" s="11"/>
      <c r="H2748" s="11"/>
      <c r="I2748" s="202"/>
      <c r="J2748" s="11"/>
      <c r="K2748" s="11"/>
      <c r="L2748" s="11"/>
      <c r="M2748" s="11"/>
      <c r="N2748" s="11"/>
      <c r="O2748" s="11"/>
      <c r="P2748" s="11"/>
      <c r="Q2748" s="11"/>
      <c r="R2748" s="11"/>
      <c r="S2748" s="11"/>
      <c r="T2748" s="11"/>
      <c r="U2748" s="11"/>
      <c r="V2748" s="11"/>
      <c r="W2748" s="11"/>
      <c r="X2748" s="11"/>
      <c r="Y2748" s="11"/>
      <c r="Z2748" s="11"/>
      <c r="AA2748" s="11"/>
      <c r="AB2748" s="11"/>
      <c r="AC2748" s="11"/>
      <c r="AD2748" s="11"/>
      <c r="AE2748" s="11"/>
      <c r="AF2748" s="11"/>
      <c r="AG2748" s="11"/>
      <c r="AH2748" s="11"/>
    </row>
    <row r="2749" spans="1:34" x14ac:dyDescent="0.25">
      <c r="A2749" s="11"/>
      <c r="B2749" s="11"/>
      <c r="C2749" s="11"/>
      <c r="D2749" s="11"/>
      <c r="E2749" s="11"/>
      <c r="H2749" s="11"/>
      <c r="I2749" s="202"/>
      <c r="J2749" s="11"/>
      <c r="K2749" s="11"/>
      <c r="L2749" s="11"/>
      <c r="M2749" s="11"/>
      <c r="N2749" s="11"/>
      <c r="O2749" s="11"/>
      <c r="P2749" s="11"/>
      <c r="Q2749" s="11"/>
      <c r="R2749" s="11"/>
      <c r="S2749" s="11"/>
      <c r="T2749" s="11"/>
      <c r="U2749" s="11"/>
      <c r="V2749" s="11"/>
      <c r="W2749" s="11"/>
      <c r="X2749" s="11"/>
      <c r="Y2749" s="11"/>
      <c r="Z2749" s="11"/>
      <c r="AA2749" s="11"/>
      <c r="AB2749" s="11"/>
      <c r="AC2749" s="11"/>
      <c r="AD2749" s="11"/>
      <c r="AE2749" s="11"/>
      <c r="AF2749" s="11"/>
      <c r="AG2749" s="11"/>
      <c r="AH2749" s="11"/>
    </row>
    <row r="2750" spans="1:34" x14ac:dyDescent="0.25">
      <c r="A2750" s="11"/>
      <c r="B2750" s="11"/>
      <c r="C2750" s="11"/>
      <c r="D2750" s="11"/>
      <c r="E2750" s="11"/>
      <c r="H2750" s="11"/>
      <c r="I2750" s="202"/>
      <c r="J2750" s="11"/>
      <c r="K2750" s="11"/>
      <c r="L2750" s="11"/>
      <c r="M2750" s="11"/>
      <c r="N2750" s="11"/>
      <c r="O2750" s="11"/>
      <c r="P2750" s="11"/>
      <c r="Q2750" s="11"/>
      <c r="R2750" s="11"/>
      <c r="S2750" s="11"/>
      <c r="T2750" s="11"/>
      <c r="U2750" s="11"/>
      <c r="V2750" s="11"/>
      <c r="W2750" s="11"/>
      <c r="X2750" s="11"/>
      <c r="Y2750" s="11"/>
      <c r="Z2750" s="11"/>
      <c r="AA2750" s="11"/>
      <c r="AB2750" s="11"/>
      <c r="AC2750" s="11"/>
      <c r="AD2750" s="11"/>
      <c r="AE2750" s="11"/>
      <c r="AF2750" s="11"/>
      <c r="AG2750" s="11"/>
      <c r="AH2750" s="11"/>
    </row>
    <row r="2751" spans="1:34" x14ac:dyDescent="0.25">
      <c r="A2751" s="11"/>
      <c r="B2751" s="11"/>
      <c r="C2751" s="11"/>
      <c r="D2751" s="11"/>
      <c r="E2751" s="11"/>
      <c r="H2751" s="11"/>
      <c r="I2751" s="202"/>
      <c r="J2751" s="11"/>
      <c r="K2751" s="11"/>
      <c r="L2751" s="11"/>
      <c r="M2751" s="11"/>
      <c r="N2751" s="11"/>
      <c r="O2751" s="11"/>
      <c r="P2751" s="11"/>
      <c r="Q2751" s="11"/>
      <c r="R2751" s="11"/>
      <c r="S2751" s="11"/>
      <c r="T2751" s="11"/>
      <c r="U2751" s="11"/>
      <c r="V2751" s="11"/>
      <c r="W2751" s="11"/>
      <c r="X2751" s="11"/>
      <c r="Y2751" s="11"/>
      <c r="Z2751" s="11"/>
      <c r="AA2751" s="11"/>
      <c r="AB2751" s="11"/>
      <c r="AC2751" s="11"/>
      <c r="AD2751" s="11"/>
      <c r="AE2751" s="11"/>
      <c r="AF2751" s="11"/>
      <c r="AG2751" s="11"/>
      <c r="AH2751" s="11"/>
    </row>
    <row r="2752" spans="1:34" x14ac:dyDescent="0.25">
      <c r="A2752" s="11"/>
      <c r="B2752" s="11"/>
      <c r="C2752" s="11"/>
      <c r="D2752" s="11"/>
      <c r="E2752" s="11"/>
      <c r="H2752" s="11"/>
      <c r="I2752" s="202"/>
      <c r="J2752" s="11"/>
      <c r="K2752" s="11"/>
      <c r="L2752" s="11"/>
      <c r="M2752" s="11"/>
      <c r="N2752" s="11"/>
      <c r="O2752" s="11"/>
      <c r="P2752" s="11"/>
      <c r="Q2752" s="11"/>
      <c r="R2752" s="11"/>
      <c r="S2752" s="11"/>
      <c r="T2752" s="11"/>
      <c r="U2752" s="11"/>
      <c r="V2752" s="11"/>
      <c r="W2752" s="11"/>
      <c r="X2752" s="11"/>
      <c r="Y2752" s="11"/>
      <c r="Z2752" s="11"/>
      <c r="AA2752" s="11"/>
      <c r="AB2752" s="11"/>
      <c r="AC2752" s="11"/>
      <c r="AD2752" s="11"/>
      <c r="AE2752" s="11"/>
      <c r="AF2752" s="11"/>
      <c r="AG2752" s="11"/>
      <c r="AH2752" s="11"/>
    </row>
    <row r="2753" spans="1:34" x14ac:dyDescent="0.25">
      <c r="A2753" s="11"/>
      <c r="B2753" s="11"/>
      <c r="C2753" s="11"/>
      <c r="D2753" s="11"/>
      <c r="E2753" s="11"/>
      <c r="H2753" s="11"/>
      <c r="I2753" s="202"/>
      <c r="J2753" s="11"/>
      <c r="K2753" s="11"/>
      <c r="L2753" s="11"/>
      <c r="M2753" s="11"/>
      <c r="N2753" s="11"/>
      <c r="O2753" s="11"/>
      <c r="P2753" s="11"/>
      <c r="Q2753" s="11"/>
      <c r="R2753" s="11"/>
      <c r="S2753" s="11"/>
      <c r="T2753" s="11"/>
      <c r="U2753" s="11"/>
      <c r="V2753" s="11"/>
      <c r="W2753" s="11"/>
      <c r="X2753" s="11"/>
      <c r="Y2753" s="11"/>
      <c r="Z2753" s="11"/>
      <c r="AA2753" s="11"/>
      <c r="AB2753" s="11"/>
      <c r="AC2753" s="11"/>
      <c r="AD2753" s="11"/>
      <c r="AE2753" s="11"/>
      <c r="AF2753" s="11"/>
      <c r="AG2753" s="11"/>
      <c r="AH2753" s="11"/>
    </row>
    <row r="2754" spans="1:34" x14ac:dyDescent="0.25">
      <c r="A2754" s="11"/>
      <c r="B2754" s="11"/>
      <c r="C2754" s="11"/>
      <c r="D2754" s="11"/>
      <c r="E2754" s="11"/>
      <c r="H2754" s="11"/>
      <c r="I2754" s="202"/>
      <c r="J2754" s="11"/>
      <c r="K2754" s="11"/>
      <c r="L2754" s="11"/>
      <c r="M2754" s="11"/>
      <c r="N2754" s="11"/>
      <c r="O2754" s="11"/>
      <c r="P2754" s="11"/>
      <c r="Q2754" s="11"/>
      <c r="R2754" s="11"/>
      <c r="S2754" s="11"/>
      <c r="T2754" s="11"/>
      <c r="U2754" s="11"/>
      <c r="V2754" s="11"/>
      <c r="W2754" s="11"/>
      <c r="X2754" s="11"/>
      <c r="Y2754" s="11"/>
      <c r="Z2754" s="11"/>
      <c r="AA2754" s="11"/>
      <c r="AB2754" s="11"/>
      <c r="AC2754" s="11"/>
      <c r="AD2754" s="11"/>
      <c r="AE2754" s="11"/>
      <c r="AF2754" s="11"/>
      <c r="AG2754" s="11"/>
      <c r="AH2754" s="11"/>
    </row>
    <row r="2755" spans="1:34" x14ac:dyDescent="0.25">
      <c r="A2755" s="11"/>
      <c r="B2755" s="11"/>
      <c r="C2755" s="11"/>
      <c r="D2755" s="11"/>
      <c r="E2755" s="11"/>
      <c r="H2755" s="11"/>
      <c r="I2755" s="202"/>
      <c r="J2755" s="11"/>
      <c r="K2755" s="11"/>
      <c r="L2755" s="11"/>
      <c r="M2755" s="11"/>
      <c r="N2755" s="11"/>
      <c r="O2755" s="11"/>
      <c r="P2755" s="11"/>
      <c r="Q2755" s="11"/>
      <c r="R2755" s="11"/>
      <c r="S2755" s="11"/>
      <c r="T2755" s="11"/>
      <c r="U2755" s="11"/>
      <c r="V2755" s="11"/>
      <c r="W2755" s="11"/>
      <c r="X2755" s="11"/>
      <c r="Y2755" s="11"/>
      <c r="Z2755" s="11"/>
      <c r="AA2755" s="11"/>
      <c r="AB2755" s="11"/>
      <c r="AC2755" s="11"/>
      <c r="AD2755" s="11"/>
      <c r="AE2755" s="11"/>
      <c r="AF2755" s="11"/>
      <c r="AG2755" s="11"/>
      <c r="AH2755" s="11"/>
    </row>
    <row r="2756" spans="1:34" x14ac:dyDescent="0.25">
      <c r="A2756" s="11"/>
      <c r="B2756" s="11"/>
      <c r="C2756" s="11"/>
      <c r="D2756" s="11"/>
      <c r="E2756" s="11"/>
      <c r="H2756" s="11"/>
      <c r="I2756" s="202"/>
      <c r="J2756" s="11"/>
      <c r="K2756" s="11"/>
      <c r="L2756" s="11"/>
      <c r="M2756" s="11"/>
      <c r="N2756" s="11"/>
      <c r="O2756" s="11"/>
      <c r="P2756" s="11"/>
      <c r="Q2756" s="11"/>
      <c r="R2756" s="11"/>
      <c r="S2756" s="11"/>
      <c r="T2756" s="11"/>
      <c r="U2756" s="11"/>
      <c r="V2756" s="11"/>
      <c r="W2756" s="11"/>
      <c r="X2756" s="11"/>
      <c r="Y2756" s="11"/>
      <c r="Z2756" s="11"/>
      <c r="AA2756" s="11"/>
      <c r="AB2756" s="11"/>
      <c r="AC2756" s="11"/>
      <c r="AD2756" s="11"/>
      <c r="AE2756" s="11"/>
      <c r="AF2756" s="11"/>
      <c r="AG2756" s="11"/>
      <c r="AH2756" s="11"/>
    </row>
    <row r="2757" spans="1:34" x14ac:dyDescent="0.25">
      <c r="A2757" s="11"/>
      <c r="B2757" s="11"/>
      <c r="C2757" s="11"/>
      <c r="D2757" s="11"/>
      <c r="E2757" s="11"/>
      <c r="H2757" s="11"/>
      <c r="I2757" s="202"/>
      <c r="J2757" s="11"/>
      <c r="K2757" s="11"/>
      <c r="L2757" s="11"/>
      <c r="M2757" s="11"/>
      <c r="N2757" s="11"/>
      <c r="O2757" s="11"/>
      <c r="P2757" s="11"/>
      <c r="Q2757" s="11"/>
      <c r="R2757" s="11"/>
      <c r="S2757" s="11"/>
      <c r="T2757" s="11"/>
      <c r="U2757" s="11"/>
      <c r="V2757" s="11"/>
      <c r="W2757" s="11"/>
      <c r="X2757" s="11"/>
      <c r="Y2757" s="11"/>
      <c r="Z2757" s="11"/>
      <c r="AA2757" s="11"/>
      <c r="AB2757" s="11"/>
      <c r="AC2757" s="11"/>
      <c r="AD2757" s="11"/>
      <c r="AE2757" s="11"/>
      <c r="AF2757" s="11"/>
      <c r="AG2757" s="11"/>
      <c r="AH2757" s="11"/>
    </row>
    <row r="2758" spans="1:34" x14ac:dyDescent="0.25">
      <c r="A2758" s="11"/>
      <c r="B2758" s="11"/>
      <c r="C2758" s="11"/>
      <c r="D2758" s="11"/>
      <c r="E2758" s="11"/>
      <c r="H2758" s="11"/>
      <c r="I2758" s="202"/>
      <c r="J2758" s="11"/>
      <c r="K2758" s="11"/>
      <c r="L2758" s="11"/>
      <c r="M2758" s="11"/>
      <c r="N2758" s="11"/>
      <c r="O2758" s="11"/>
      <c r="P2758" s="11"/>
      <c r="Q2758" s="11"/>
      <c r="R2758" s="11"/>
      <c r="S2758" s="11"/>
      <c r="T2758" s="11"/>
      <c r="U2758" s="11"/>
      <c r="V2758" s="11"/>
      <c r="W2758" s="11"/>
      <c r="X2758" s="11"/>
      <c r="Y2758" s="11"/>
      <c r="Z2758" s="11"/>
      <c r="AA2758" s="11"/>
      <c r="AB2758" s="11"/>
      <c r="AC2758" s="11"/>
      <c r="AD2758" s="11"/>
      <c r="AE2758" s="11"/>
      <c r="AF2758" s="11"/>
      <c r="AG2758" s="11"/>
      <c r="AH2758" s="11"/>
    </row>
    <row r="2759" spans="1:34" x14ac:dyDescent="0.25">
      <c r="A2759" s="11"/>
      <c r="B2759" s="11"/>
      <c r="C2759" s="11"/>
      <c r="D2759" s="11"/>
      <c r="E2759" s="11"/>
      <c r="H2759" s="11"/>
      <c r="I2759" s="202"/>
      <c r="J2759" s="11"/>
      <c r="K2759" s="11"/>
      <c r="L2759" s="11"/>
      <c r="M2759" s="11"/>
      <c r="N2759" s="11"/>
      <c r="O2759" s="11"/>
      <c r="P2759" s="11"/>
      <c r="Q2759" s="11"/>
      <c r="R2759" s="11"/>
      <c r="S2759" s="11"/>
      <c r="T2759" s="11"/>
      <c r="U2759" s="11"/>
      <c r="V2759" s="11"/>
      <c r="W2759" s="11"/>
      <c r="X2759" s="11"/>
      <c r="Y2759" s="11"/>
      <c r="Z2759" s="11"/>
      <c r="AA2759" s="11"/>
      <c r="AB2759" s="11"/>
      <c r="AC2759" s="11"/>
      <c r="AD2759" s="11"/>
      <c r="AE2759" s="11"/>
      <c r="AF2759" s="11"/>
      <c r="AG2759" s="11"/>
      <c r="AH2759" s="11"/>
    </row>
    <row r="2760" spans="1:34" x14ac:dyDescent="0.25">
      <c r="A2760" s="11"/>
      <c r="B2760" s="11"/>
      <c r="C2760" s="11"/>
      <c r="D2760" s="11"/>
      <c r="E2760" s="11"/>
      <c r="H2760" s="11"/>
      <c r="I2760" s="202"/>
      <c r="J2760" s="11"/>
      <c r="K2760" s="11"/>
      <c r="L2760" s="11"/>
      <c r="M2760" s="11"/>
      <c r="N2760" s="11"/>
      <c r="O2760" s="11"/>
      <c r="P2760" s="11"/>
      <c r="Q2760" s="11"/>
      <c r="R2760" s="11"/>
      <c r="S2760" s="11"/>
      <c r="T2760" s="11"/>
      <c r="U2760" s="11"/>
      <c r="V2760" s="11"/>
      <c r="W2760" s="11"/>
      <c r="X2760" s="11"/>
      <c r="Y2760" s="11"/>
      <c r="Z2760" s="11"/>
      <c r="AA2760" s="11"/>
      <c r="AB2760" s="11"/>
      <c r="AC2760" s="11"/>
      <c r="AD2760" s="11"/>
      <c r="AE2760" s="11"/>
      <c r="AF2760" s="11"/>
      <c r="AG2760" s="11"/>
      <c r="AH2760" s="11"/>
    </row>
    <row r="2761" spans="1:34" x14ac:dyDescent="0.25">
      <c r="A2761" s="11"/>
      <c r="B2761" s="11"/>
      <c r="C2761" s="11"/>
      <c r="D2761" s="11"/>
      <c r="E2761" s="11"/>
      <c r="H2761" s="11"/>
      <c r="I2761" s="202"/>
      <c r="J2761" s="11"/>
      <c r="K2761" s="11"/>
      <c r="L2761" s="11"/>
      <c r="M2761" s="11"/>
      <c r="N2761" s="11"/>
      <c r="O2761" s="11"/>
      <c r="P2761" s="11"/>
      <c r="Q2761" s="11"/>
      <c r="R2761" s="11"/>
      <c r="S2761" s="11"/>
      <c r="T2761" s="11"/>
      <c r="U2761" s="11"/>
      <c r="V2761" s="11"/>
      <c r="W2761" s="11"/>
      <c r="X2761" s="11"/>
      <c r="Y2761" s="11"/>
      <c r="Z2761" s="11"/>
      <c r="AA2761" s="11"/>
      <c r="AB2761" s="11"/>
      <c r="AC2761" s="11"/>
      <c r="AD2761" s="11"/>
      <c r="AE2761" s="11"/>
      <c r="AF2761" s="11"/>
      <c r="AG2761" s="11"/>
      <c r="AH2761" s="11"/>
    </row>
    <row r="2762" spans="1:34" x14ac:dyDescent="0.25">
      <c r="A2762" s="11"/>
      <c r="B2762" s="11"/>
      <c r="C2762" s="11"/>
      <c r="D2762" s="11"/>
      <c r="E2762" s="11"/>
      <c r="H2762" s="11"/>
      <c r="I2762" s="202"/>
      <c r="J2762" s="11"/>
      <c r="K2762" s="11"/>
      <c r="L2762" s="11"/>
      <c r="M2762" s="11"/>
      <c r="N2762" s="11"/>
      <c r="O2762" s="11"/>
      <c r="P2762" s="11"/>
      <c r="Q2762" s="11"/>
      <c r="R2762" s="11"/>
      <c r="S2762" s="11"/>
      <c r="T2762" s="11"/>
      <c r="U2762" s="11"/>
      <c r="V2762" s="11"/>
      <c r="W2762" s="11"/>
      <c r="X2762" s="11"/>
      <c r="Y2762" s="11"/>
      <c r="Z2762" s="11"/>
      <c r="AA2762" s="11"/>
      <c r="AB2762" s="11"/>
      <c r="AC2762" s="11"/>
      <c r="AD2762" s="11"/>
      <c r="AE2762" s="11"/>
      <c r="AF2762" s="11"/>
      <c r="AG2762" s="11"/>
      <c r="AH2762" s="11"/>
    </row>
    <row r="2763" spans="1:34" x14ac:dyDescent="0.25">
      <c r="A2763" s="11"/>
      <c r="B2763" s="11"/>
      <c r="C2763" s="11"/>
      <c r="D2763" s="11"/>
      <c r="E2763" s="11"/>
      <c r="H2763" s="11"/>
      <c r="I2763" s="202"/>
      <c r="J2763" s="11"/>
      <c r="K2763" s="11"/>
      <c r="L2763" s="11"/>
      <c r="M2763" s="11"/>
      <c r="N2763" s="11"/>
      <c r="O2763" s="11"/>
      <c r="P2763" s="11"/>
      <c r="Q2763" s="11"/>
      <c r="R2763" s="11"/>
      <c r="S2763" s="11"/>
      <c r="T2763" s="11"/>
      <c r="U2763" s="11"/>
      <c r="V2763" s="11"/>
      <c r="W2763" s="11"/>
      <c r="X2763" s="11"/>
      <c r="Y2763" s="11"/>
      <c r="Z2763" s="11"/>
      <c r="AA2763" s="11"/>
      <c r="AB2763" s="11"/>
      <c r="AC2763" s="11"/>
      <c r="AD2763" s="11"/>
      <c r="AE2763" s="11"/>
      <c r="AF2763" s="11"/>
      <c r="AG2763" s="11"/>
      <c r="AH2763" s="11"/>
    </row>
    <row r="2764" spans="1:34" x14ac:dyDescent="0.25">
      <c r="A2764" s="11"/>
      <c r="B2764" s="11"/>
      <c r="C2764" s="11"/>
      <c r="D2764" s="11"/>
      <c r="E2764" s="11"/>
      <c r="H2764" s="11"/>
      <c r="I2764" s="202"/>
      <c r="J2764" s="11"/>
      <c r="K2764" s="11"/>
      <c r="L2764" s="11"/>
      <c r="M2764" s="11"/>
      <c r="N2764" s="11"/>
      <c r="O2764" s="11"/>
      <c r="P2764" s="11"/>
      <c r="Q2764" s="11"/>
      <c r="R2764" s="11"/>
      <c r="S2764" s="11"/>
      <c r="T2764" s="11"/>
      <c r="U2764" s="11"/>
      <c r="V2764" s="11"/>
      <c r="W2764" s="11"/>
      <c r="X2764" s="11"/>
      <c r="Y2764" s="11"/>
      <c r="Z2764" s="11"/>
      <c r="AA2764" s="11"/>
      <c r="AB2764" s="11"/>
      <c r="AC2764" s="11"/>
      <c r="AD2764" s="11"/>
      <c r="AE2764" s="11"/>
      <c r="AF2764" s="11"/>
      <c r="AG2764" s="11"/>
      <c r="AH2764" s="11"/>
    </row>
    <row r="2765" spans="1:34" x14ac:dyDescent="0.25">
      <c r="A2765" s="11"/>
      <c r="B2765" s="11"/>
      <c r="C2765" s="11"/>
      <c r="D2765" s="11"/>
      <c r="E2765" s="11"/>
      <c r="H2765" s="11"/>
      <c r="I2765" s="202"/>
      <c r="J2765" s="11"/>
      <c r="K2765" s="11"/>
      <c r="L2765" s="11"/>
      <c r="M2765" s="11"/>
      <c r="N2765" s="11"/>
      <c r="O2765" s="11"/>
      <c r="P2765" s="11"/>
      <c r="Q2765" s="11"/>
      <c r="R2765" s="11"/>
      <c r="S2765" s="11"/>
      <c r="T2765" s="11"/>
      <c r="U2765" s="11"/>
      <c r="V2765" s="11"/>
      <c r="W2765" s="11"/>
      <c r="X2765" s="11"/>
      <c r="Y2765" s="11"/>
      <c r="Z2765" s="11"/>
      <c r="AA2765" s="11"/>
      <c r="AB2765" s="11"/>
      <c r="AC2765" s="11"/>
      <c r="AD2765" s="11"/>
      <c r="AE2765" s="11"/>
      <c r="AF2765" s="11"/>
      <c r="AG2765" s="11"/>
      <c r="AH2765" s="11"/>
    </row>
    <row r="2766" spans="1:34" x14ac:dyDescent="0.25">
      <c r="A2766" s="11"/>
      <c r="B2766" s="11"/>
      <c r="C2766" s="11"/>
      <c r="D2766" s="11"/>
      <c r="E2766" s="11"/>
      <c r="H2766" s="11"/>
      <c r="I2766" s="202"/>
      <c r="J2766" s="11"/>
      <c r="K2766" s="11"/>
      <c r="L2766" s="11"/>
      <c r="M2766" s="11"/>
      <c r="N2766" s="11"/>
      <c r="O2766" s="11"/>
      <c r="P2766" s="11"/>
      <c r="Q2766" s="11"/>
      <c r="R2766" s="11"/>
      <c r="S2766" s="11"/>
      <c r="T2766" s="11"/>
      <c r="U2766" s="11"/>
      <c r="V2766" s="11"/>
      <c r="W2766" s="11"/>
      <c r="X2766" s="11"/>
      <c r="Y2766" s="11"/>
      <c r="Z2766" s="11"/>
      <c r="AA2766" s="11"/>
      <c r="AB2766" s="11"/>
      <c r="AC2766" s="11"/>
      <c r="AD2766" s="11"/>
      <c r="AE2766" s="11"/>
      <c r="AF2766" s="11"/>
      <c r="AG2766" s="11"/>
      <c r="AH2766" s="11"/>
    </row>
    <row r="2767" spans="1:34" x14ac:dyDescent="0.25">
      <c r="A2767" s="11"/>
      <c r="B2767" s="11"/>
      <c r="C2767" s="11"/>
      <c r="D2767" s="11"/>
      <c r="E2767" s="11"/>
      <c r="H2767" s="11"/>
      <c r="I2767" s="202"/>
      <c r="J2767" s="11"/>
      <c r="K2767" s="11"/>
      <c r="L2767" s="11"/>
      <c r="M2767" s="11"/>
      <c r="N2767" s="11"/>
      <c r="O2767" s="11"/>
      <c r="P2767" s="11"/>
      <c r="Q2767" s="11"/>
      <c r="R2767" s="11"/>
      <c r="S2767" s="11"/>
      <c r="T2767" s="11"/>
      <c r="U2767" s="11"/>
      <c r="V2767" s="11"/>
      <c r="W2767" s="11"/>
      <c r="X2767" s="11"/>
      <c r="Y2767" s="11"/>
      <c r="Z2767" s="11"/>
      <c r="AA2767" s="11"/>
      <c r="AB2767" s="11"/>
      <c r="AC2767" s="11"/>
      <c r="AD2767" s="11"/>
      <c r="AE2767" s="11"/>
      <c r="AF2767" s="11"/>
      <c r="AG2767" s="11"/>
      <c r="AH2767" s="11"/>
    </row>
    <row r="2768" spans="1:34" x14ac:dyDescent="0.25">
      <c r="A2768" s="11"/>
      <c r="B2768" s="11"/>
      <c r="C2768" s="11"/>
      <c r="D2768" s="11"/>
      <c r="E2768" s="11"/>
      <c r="H2768" s="11"/>
      <c r="I2768" s="202"/>
      <c r="J2768" s="11"/>
      <c r="K2768" s="11"/>
      <c r="L2768" s="11"/>
      <c r="M2768" s="11"/>
      <c r="N2768" s="11"/>
      <c r="O2768" s="11"/>
      <c r="P2768" s="11"/>
      <c r="Q2768" s="11"/>
      <c r="R2768" s="11"/>
      <c r="S2768" s="11"/>
      <c r="T2768" s="11"/>
      <c r="U2768" s="11"/>
      <c r="V2768" s="11"/>
      <c r="W2768" s="11"/>
      <c r="X2768" s="11"/>
      <c r="Y2768" s="11"/>
      <c r="Z2768" s="11"/>
      <c r="AA2768" s="11"/>
      <c r="AB2768" s="11"/>
      <c r="AC2768" s="11"/>
      <c r="AD2768" s="11"/>
      <c r="AE2768" s="11"/>
      <c r="AF2768" s="11"/>
      <c r="AG2768" s="11"/>
      <c r="AH2768" s="11"/>
    </row>
    <row r="2769" spans="1:34" x14ac:dyDescent="0.25">
      <c r="A2769" s="11"/>
      <c r="B2769" s="11"/>
      <c r="C2769" s="11"/>
      <c r="D2769" s="11"/>
      <c r="E2769" s="11"/>
      <c r="H2769" s="11"/>
      <c r="I2769" s="202"/>
      <c r="J2769" s="11"/>
      <c r="K2769" s="11"/>
      <c r="L2769" s="11"/>
      <c r="M2769" s="11"/>
      <c r="N2769" s="11"/>
      <c r="O2769" s="11"/>
      <c r="P2769" s="11"/>
      <c r="Q2769" s="11"/>
      <c r="R2769" s="11"/>
      <c r="S2769" s="11"/>
      <c r="T2769" s="11"/>
      <c r="U2769" s="11"/>
      <c r="V2769" s="11"/>
      <c r="W2769" s="11"/>
      <c r="X2769" s="11"/>
      <c r="Y2769" s="11"/>
      <c r="Z2769" s="11"/>
      <c r="AA2769" s="11"/>
      <c r="AB2769" s="11"/>
      <c r="AC2769" s="11"/>
      <c r="AD2769" s="11"/>
      <c r="AE2769" s="11"/>
      <c r="AF2769" s="11"/>
      <c r="AG2769" s="11"/>
      <c r="AH2769" s="11"/>
    </row>
    <row r="2770" spans="1:34" x14ac:dyDescent="0.25">
      <c r="A2770" s="11"/>
      <c r="B2770" s="11"/>
      <c r="C2770" s="11"/>
      <c r="D2770" s="11"/>
      <c r="E2770" s="11"/>
      <c r="H2770" s="11"/>
      <c r="I2770" s="202"/>
      <c r="J2770" s="11"/>
      <c r="K2770" s="11"/>
      <c r="L2770" s="11"/>
      <c r="M2770" s="11"/>
      <c r="N2770" s="11"/>
      <c r="O2770" s="11"/>
      <c r="P2770" s="11"/>
      <c r="Q2770" s="11"/>
      <c r="R2770" s="11"/>
      <c r="S2770" s="11"/>
      <c r="T2770" s="11"/>
      <c r="U2770" s="11"/>
      <c r="V2770" s="11"/>
      <c r="W2770" s="11"/>
      <c r="X2770" s="11"/>
      <c r="Y2770" s="11"/>
      <c r="Z2770" s="11"/>
      <c r="AA2770" s="11"/>
      <c r="AB2770" s="11"/>
      <c r="AC2770" s="11"/>
      <c r="AD2770" s="11"/>
      <c r="AE2770" s="11"/>
      <c r="AF2770" s="11"/>
      <c r="AG2770" s="11"/>
      <c r="AH2770" s="11"/>
    </row>
    <row r="2771" spans="1:34" x14ac:dyDescent="0.25">
      <c r="A2771" s="11"/>
      <c r="B2771" s="11"/>
      <c r="C2771" s="11"/>
      <c r="D2771" s="11"/>
      <c r="E2771" s="11"/>
      <c r="H2771" s="11"/>
      <c r="I2771" s="202"/>
      <c r="J2771" s="11"/>
      <c r="K2771" s="11"/>
      <c r="L2771" s="11"/>
      <c r="M2771" s="11"/>
      <c r="N2771" s="11"/>
      <c r="O2771" s="11"/>
      <c r="P2771" s="11"/>
      <c r="Q2771" s="11"/>
      <c r="R2771" s="11"/>
      <c r="S2771" s="11"/>
      <c r="T2771" s="11"/>
      <c r="U2771" s="11"/>
      <c r="V2771" s="11"/>
      <c r="W2771" s="11"/>
      <c r="X2771" s="11"/>
      <c r="Y2771" s="11"/>
      <c r="Z2771" s="11"/>
      <c r="AA2771" s="11"/>
      <c r="AB2771" s="11"/>
      <c r="AC2771" s="11"/>
      <c r="AD2771" s="11"/>
      <c r="AE2771" s="11"/>
      <c r="AF2771" s="11"/>
      <c r="AG2771" s="11"/>
      <c r="AH2771" s="11"/>
    </row>
    <row r="2772" spans="1:34" x14ac:dyDescent="0.25">
      <c r="A2772" s="11"/>
      <c r="B2772" s="11"/>
      <c r="C2772" s="11"/>
      <c r="D2772" s="11"/>
      <c r="E2772" s="11"/>
      <c r="H2772" s="11"/>
      <c r="I2772" s="202"/>
      <c r="J2772" s="11"/>
      <c r="K2772" s="11"/>
      <c r="L2772" s="11"/>
      <c r="M2772" s="11"/>
      <c r="N2772" s="11"/>
      <c r="O2772" s="11"/>
      <c r="P2772" s="11"/>
      <c r="Q2772" s="11"/>
      <c r="R2772" s="11"/>
      <c r="S2772" s="11"/>
      <c r="T2772" s="11"/>
      <c r="U2772" s="11"/>
      <c r="V2772" s="11"/>
      <c r="W2772" s="11"/>
      <c r="X2772" s="11"/>
      <c r="Y2772" s="11"/>
      <c r="Z2772" s="11"/>
      <c r="AA2772" s="11"/>
      <c r="AB2772" s="11"/>
      <c r="AC2772" s="11"/>
      <c r="AD2772" s="11"/>
      <c r="AE2772" s="11"/>
      <c r="AF2772" s="11"/>
      <c r="AG2772" s="11"/>
      <c r="AH2772" s="11"/>
    </row>
    <row r="2773" spans="1:34" x14ac:dyDescent="0.25">
      <c r="A2773" s="11"/>
      <c r="B2773" s="11"/>
      <c r="C2773" s="11"/>
      <c r="D2773" s="11"/>
      <c r="E2773" s="11"/>
      <c r="H2773" s="11"/>
      <c r="I2773" s="202"/>
      <c r="J2773" s="11"/>
      <c r="K2773" s="11"/>
      <c r="L2773" s="11"/>
      <c r="M2773" s="11"/>
      <c r="N2773" s="11"/>
      <c r="O2773" s="11"/>
      <c r="P2773" s="11"/>
      <c r="Q2773" s="11"/>
      <c r="R2773" s="11"/>
      <c r="S2773" s="11"/>
      <c r="T2773" s="11"/>
      <c r="U2773" s="11"/>
      <c r="V2773" s="11"/>
      <c r="W2773" s="11"/>
      <c r="X2773" s="11"/>
      <c r="Y2773" s="11"/>
      <c r="Z2773" s="11"/>
      <c r="AA2773" s="11"/>
      <c r="AB2773" s="11"/>
      <c r="AC2773" s="11"/>
      <c r="AD2773" s="11"/>
      <c r="AE2773" s="11"/>
      <c r="AF2773" s="11"/>
      <c r="AG2773" s="11"/>
      <c r="AH2773" s="11"/>
    </row>
    <row r="2774" spans="1:34" x14ac:dyDescent="0.25">
      <c r="A2774" s="11"/>
      <c r="B2774" s="11"/>
      <c r="C2774" s="11"/>
      <c r="D2774" s="11"/>
      <c r="E2774" s="11"/>
      <c r="H2774" s="11"/>
      <c r="I2774" s="202"/>
      <c r="J2774" s="11"/>
      <c r="K2774" s="11"/>
      <c r="L2774" s="11"/>
      <c r="M2774" s="11"/>
      <c r="N2774" s="11"/>
      <c r="O2774" s="11"/>
      <c r="P2774" s="11"/>
      <c r="Q2774" s="11"/>
      <c r="R2774" s="11"/>
      <c r="S2774" s="11"/>
      <c r="T2774" s="11"/>
      <c r="U2774" s="11"/>
      <c r="V2774" s="11"/>
      <c r="W2774" s="11"/>
      <c r="X2774" s="11"/>
      <c r="Y2774" s="11"/>
      <c r="Z2774" s="11"/>
      <c r="AA2774" s="11"/>
      <c r="AB2774" s="11"/>
      <c r="AC2774" s="11"/>
      <c r="AD2774" s="11"/>
      <c r="AE2774" s="11"/>
      <c r="AF2774" s="11"/>
      <c r="AG2774" s="11"/>
      <c r="AH2774" s="11"/>
    </row>
    <row r="2775" spans="1:34" x14ac:dyDescent="0.25">
      <c r="A2775" s="11"/>
      <c r="B2775" s="11"/>
      <c r="C2775" s="11"/>
      <c r="D2775" s="11"/>
      <c r="E2775" s="11"/>
      <c r="H2775" s="11"/>
      <c r="I2775" s="202"/>
      <c r="J2775" s="11"/>
      <c r="K2775" s="11"/>
      <c r="L2775" s="11"/>
      <c r="M2775" s="11"/>
      <c r="N2775" s="11"/>
      <c r="O2775" s="11"/>
      <c r="P2775" s="11"/>
      <c r="Q2775" s="11"/>
      <c r="R2775" s="11"/>
      <c r="S2775" s="11"/>
      <c r="T2775" s="11"/>
      <c r="U2775" s="11"/>
      <c r="V2775" s="11"/>
      <c r="W2775" s="11"/>
      <c r="X2775" s="11"/>
      <c r="Y2775" s="11"/>
      <c r="Z2775" s="11"/>
      <c r="AA2775" s="11"/>
      <c r="AB2775" s="11"/>
      <c r="AC2775" s="11"/>
      <c r="AD2775" s="11"/>
      <c r="AE2775" s="11"/>
      <c r="AF2775" s="11"/>
      <c r="AG2775" s="11"/>
      <c r="AH2775" s="11"/>
    </row>
    <row r="2776" spans="1:34" x14ac:dyDescent="0.25">
      <c r="A2776" s="11"/>
      <c r="B2776" s="11"/>
      <c r="C2776" s="11"/>
      <c r="D2776" s="11"/>
      <c r="E2776" s="11"/>
      <c r="H2776" s="11"/>
      <c r="I2776" s="202"/>
      <c r="J2776" s="11"/>
      <c r="K2776" s="11"/>
      <c r="L2776" s="11"/>
      <c r="M2776" s="11"/>
      <c r="N2776" s="11"/>
      <c r="O2776" s="11"/>
      <c r="P2776" s="11"/>
      <c r="Q2776" s="11"/>
      <c r="R2776" s="11"/>
      <c r="S2776" s="11"/>
      <c r="T2776" s="11"/>
      <c r="U2776" s="11"/>
      <c r="V2776" s="11"/>
      <c r="W2776" s="11"/>
      <c r="X2776" s="11"/>
      <c r="Y2776" s="11"/>
      <c r="Z2776" s="11"/>
      <c r="AA2776" s="11"/>
      <c r="AB2776" s="11"/>
      <c r="AC2776" s="11"/>
      <c r="AD2776" s="11"/>
      <c r="AE2776" s="11"/>
      <c r="AF2776" s="11"/>
      <c r="AG2776" s="11"/>
      <c r="AH2776" s="11"/>
    </row>
    <row r="2777" spans="1:34" x14ac:dyDescent="0.25">
      <c r="A2777" s="11"/>
      <c r="B2777" s="11"/>
      <c r="C2777" s="11"/>
      <c r="D2777" s="11"/>
      <c r="E2777" s="11"/>
      <c r="H2777" s="11"/>
      <c r="I2777" s="202"/>
      <c r="J2777" s="11"/>
      <c r="K2777" s="11"/>
      <c r="L2777" s="11"/>
      <c r="M2777" s="11"/>
      <c r="N2777" s="11"/>
      <c r="O2777" s="11"/>
      <c r="P2777" s="11"/>
      <c r="Q2777" s="11"/>
      <c r="R2777" s="11"/>
      <c r="S2777" s="11"/>
      <c r="T2777" s="11"/>
      <c r="U2777" s="11"/>
      <c r="V2777" s="11"/>
      <c r="W2777" s="11"/>
      <c r="X2777" s="11"/>
      <c r="Y2777" s="11"/>
      <c r="Z2777" s="11"/>
      <c r="AA2777" s="11"/>
      <c r="AB2777" s="11"/>
      <c r="AC2777" s="11"/>
      <c r="AD2777" s="11"/>
      <c r="AE2777" s="11"/>
      <c r="AF2777" s="11"/>
      <c r="AG2777" s="11"/>
      <c r="AH2777" s="11"/>
    </row>
    <row r="2778" spans="1:34" x14ac:dyDescent="0.25">
      <c r="A2778" s="11"/>
      <c r="B2778" s="11"/>
      <c r="C2778" s="11"/>
      <c r="D2778" s="11"/>
      <c r="E2778" s="11"/>
      <c r="H2778" s="11"/>
      <c r="I2778" s="202"/>
      <c r="J2778" s="11"/>
      <c r="K2778" s="11"/>
      <c r="L2778" s="11"/>
      <c r="M2778" s="11"/>
      <c r="N2778" s="11"/>
      <c r="O2778" s="11"/>
      <c r="P2778" s="11"/>
      <c r="Q2778" s="11"/>
      <c r="R2778" s="11"/>
      <c r="S2778" s="11"/>
      <c r="T2778" s="11"/>
      <c r="U2778" s="11"/>
      <c r="V2778" s="11"/>
      <c r="W2778" s="11"/>
      <c r="X2778" s="11"/>
      <c r="Y2778" s="11"/>
      <c r="Z2778" s="11"/>
      <c r="AA2778" s="11"/>
      <c r="AB2778" s="11"/>
      <c r="AC2778" s="11"/>
      <c r="AD2778" s="11"/>
      <c r="AE2778" s="11"/>
      <c r="AF2778" s="11"/>
      <c r="AG2778" s="11"/>
      <c r="AH2778" s="11"/>
    </row>
    <row r="2779" spans="1:34" x14ac:dyDescent="0.25">
      <c r="A2779" s="11"/>
      <c r="B2779" s="11"/>
      <c r="C2779" s="11"/>
      <c r="D2779" s="11"/>
      <c r="E2779" s="11"/>
      <c r="H2779" s="11"/>
      <c r="I2779" s="202"/>
      <c r="J2779" s="11"/>
      <c r="K2779" s="11"/>
      <c r="L2779" s="11"/>
      <c r="M2779" s="11"/>
      <c r="N2779" s="11"/>
      <c r="O2779" s="11"/>
      <c r="P2779" s="11"/>
      <c r="Q2779" s="11"/>
      <c r="R2779" s="11"/>
      <c r="S2779" s="11"/>
      <c r="T2779" s="11"/>
      <c r="U2779" s="11"/>
      <c r="V2779" s="11"/>
      <c r="W2779" s="11"/>
      <c r="X2779" s="11"/>
      <c r="Y2779" s="11"/>
      <c r="Z2779" s="11"/>
      <c r="AA2779" s="11"/>
      <c r="AB2779" s="11"/>
      <c r="AC2779" s="11"/>
      <c r="AD2779" s="11"/>
      <c r="AE2779" s="11"/>
      <c r="AF2779" s="11"/>
      <c r="AG2779" s="11"/>
      <c r="AH2779" s="11"/>
    </row>
    <row r="2780" spans="1:34" x14ac:dyDescent="0.25">
      <c r="A2780" s="11"/>
      <c r="B2780" s="11"/>
      <c r="C2780" s="11"/>
      <c r="D2780" s="11"/>
      <c r="E2780" s="11"/>
      <c r="H2780" s="11"/>
      <c r="I2780" s="202"/>
      <c r="J2780" s="11"/>
      <c r="K2780" s="11"/>
      <c r="L2780" s="11"/>
      <c r="M2780" s="11"/>
      <c r="N2780" s="11"/>
      <c r="O2780" s="11"/>
      <c r="P2780" s="11"/>
      <c r="Q2780" s="11"/>
      <c r="R2780" s="11"/>
      <c r="S2780" s="11"/>
      <c r="T2780" s="11"/>
      <c r="U2780" s="11"/>
      <c r="V2780" s="11"/>
      <c r="W2780" s="11"/>
      <c r="X2780" s="11"/>
      <c r="Y2780" s="11"/>
      <c r="Z2780" s="11"/>
      <c r="AA2780" s="11"/>
      <c r="AB2780" s="11"/>
      <c r="AC2780" s="11"/>
      <c r="AD2780" s="11"/>
      <c r="AE2780" s="11"/>
      <c r="AF2780" s="11"/>
      <c r="AG2780" s="11"/>
      <c r="AH2780" s="11"/>
    </row>
    <row r="2781" spans="1:34" x14ac:dyDescent="0.25">
      <c r="A2781" s="11"/>
      <c r="B2781" s="11"/>
      <c r="C2781" s="11"/>
      <c r="D2781" s="11"/>
      <c r="E2781" s="11"/>
      <c r="H2781" s="11"/>
      <c r="I2781" s="202"/>
      <c r="J2781" s="11"/>
      <c r="K2781" s="11"/>
      <c r="L2781" s="11"/>
      <c r="M2781" s="11"/>
      <c r="N2781" s="11"/>
      <c r="O2781" s="11"/>
      <c r="P2781" s="11"/>
      <c r="Q2781" s="11"/>
      <c r="R2781" s="11"/>
      <c r="S2781" s="11"/>
      <c r="T2781" s="11"/>
      <c r="U2781" s="11"/>
      <c r="V2781" s="11"/>
      <c r="W2781" s="11"/>
      <c r="X2781" s="11"/>
      <c r="Y2781" s="11"/>
      <c r="Z2781" s="11"/>
      <c r="AA2781" s="11"/>
      <c r="AB2781" s="11"/>
      <c r="AC2781" s="11"/>
      <c r="AD2781" s="11"/>
      <c r="AE2781" s="11"/>
      <c r="AF2781" s="11"/>
      <c r="AG2781" s="11"/>
      <c r="AH2781" s="11"/>
    </row>
    <row r="2782" spans="1:34" x14ac:dyDescent="0.25">
      <c r="A2782" s="11"/>
      <c r="B2782" s="11"/>
      <c r="C2782" s="11"/>
      <c r="D2782" s="11"/>
      <c r="E2782" s="11"/>
      <c r="H2782" s="11"/>
      <c r="I2782" s="202"/>
      <c r="J2782" s="11"/>
      <c r="K2782" s="11"/>
      <c r="L2782" s="11"/>
      <c r="M2782" s="11"/>
      <c r="N2782" s="11"/>
      <c r="O2782" s="11"/>
      <c r="P2782" s="11"/>
      <c r="Q2782" s="11"/>
      <c r="R2782" s="11"/>
      <c r="S2782" s="11"/>
      <c r="T2782" s="11"/>
      <c r="U2782" s="11"/>
      <c r="V2782" s="11"/>
      <c r="W2782" s="11"/>
      <c r="X2782" s="11"/>
      <c r="Y2782" s="11"/>
      <c r="Z2782" s="11"/>
      <c r="AA2782" s="11"/>
      <c r="AB2782" s="11"/>
      <c r="AC2782" s="11"/>
      <c r="AD2782" s="11"/>
      <c r="AE2782" s="11"/>
      <c r="AF2782" s="11"/>
      <c r="AG2782" s="11"/>
      <c r="AH2782" s="11"/>
    </row>
    <row r="2783" spans="1:34" x14ac:dyDescent="0.25">
      <c r="A2783" s="11"/>
      <c r="B2783" s="11"/>
      <c r="C2783" s="11"/>
      <c r="D2783" s="11"/>
      <c r="E2783" s="11"/>
      <c r="H2783" s="11"/>
      <c r="I2783" s="202"/>
      <c r="J2783" s="11"/>
      <c r="K2783" s="11"/>
      <c r="L2783" s="11"/>
      <c r="M2783" s="11"/>
      <c r="N2783" s="11"/>
      <c r="O2783" s="11"/>
      <c r="P2783" s="11"/>
      <c r="Q2783" s="11"/>
      <c r="R2783" s="11"/>
      <c r="S2783" s="11"/>
      <c r="T2783" s="11"/>
      <c r="U2783" s="11"/>
      <c r="V2783" s="11"/>
      <c r="W2783" s="11"/>
      <c r="X2783" s="11"/>
      <c r="Y2783" s="11"/>
      <c r="Z2783" s="11"/>
      <c r="AA2783" s="11"/>
      <c r="AB2783" s="11"/>
      <c r="AC2783" s="11"/>
      <c r="AD2783" s="11"/>
      <c r="AE2783" s="11"/>
      <c r="AF2783" s="11"/>
      <c r="AG2783" s="11"/>
      <c r="AH2783" s="11"/>
    </row>
    <row r="2784" spans="1:34" x14ac:dyDescent="0.25">
      <c r="A2784" s="11"/>
      <c r="B2784" s="11"/>
      <c r="C2784" s="11"/>
      <c r="D2784" s="11"/>
      <c r="E2784" s="11"/>
      <c r="H2784" s="11"/>
      <c r="I2784" s="202"/>
      <c r="J2784" s="11"/>
      <c r="K2784" s="11"/>
      <c r="L2784" s="11"/>
      <c r="M2784" s="11"/>
      <c r="N2784" s="11"/>
      <c r="O2784" s="11"/>
      <c r="P2784" s="11"/>
      <c r="Q2784" s="11"/>
      <c r="R2784" s="11"/>
      <c r="S2784" s="11"/>
      <c r="T2784" s="11"/>
      <c r="U2784" s="11"/>
      <c r="V2784" s="11"/>
      <c r="W2784" s="11"/>
      <c r="X2784" s="11"/>
      <c r="Y2784" s="11"/>
      <c r="Z2784" s="11"/>
      <c r="AA2784" s="11"/>
      <c r="AB2784" s="11"/>
      <c r="AC2784" s="11"/>
      <c r="AD2784" s="11"/>
      <c r="AE2784" s="11"/>
      <c r="AF2784" s="11"/>
      <c r="AG2784" s="11"/>
      <c r="AH2784" s="11"/>
    </row>
    <row r="2785" spans="1:34" x14ac:dyDescent="0.25">
      <c r="A2785" s="11"/>
      <c r="B2785" s="11"/>
      <c r="C2785" s="11"/>
      <c r="D2785" s="11"/>
      <c r="E2785" s="11"/>
      <c r="H2785" s="11"/>
      <c r="I2785" s="202"/>
      <c r="J2785" s="11"/>
      <c r="K2785" s="11"/>
      <c r="L2785" s="11"/>
      <c r="M2785" s="11"/>
      <c r="N2785" s="11"/>
      <c r="O2785" s="11"/>
      <c r="P2785" s="11"/>
      <c r="Q2785" s="11"/>
      <c r="R2785" s="11"/>
      <c r="S2785" s="11"/>
      <c r="T2785" s="11"/>
      <c r="U2785" s="11"/>
      <c r="V2785" s="11"/>
      <c r="W2785" s="11"/>
      <c r="X2785" s="11"/>
      <c r="Y2785" s="11"/>
      <c r="Z2785" s="11"/>
      <c r="AA2785" s="11"/>
      <c r="AB2785" s="11"/>
      <c r="AC2785" s="11"/>
      <c r="AD2785" s="11"/>
      <c r="AE2785" s="11"/>
      <c r="AF2785" s="11"/>
      <c r="AG2785" s="11"/>
      <c r="AH2785" s="11"/>
    </row>
    <row r="2786" spans="1:34" x14ac:dyDescent="0.25">
      <c r="A2786" s="11"/>
      <c r="B2786" s="11"/>
      <c r="C2786" s="11"/>
      <c r="D2786" s="11"/>
      <c r="E2786" s="11"/>
      <c r="H2786" s="11"/>
      <c r="I2786" s="202"/>
      <c r="J2786" s="11"/>
      <c r="K2786" s="11"/>
      <c r="L2786" s="11"/>
      <c r="M2786" s="11"/>
      <c r="N2786" s="11"/>
      <c r="O2786" s="11"/>
      <c r="P2786" s="11"/>
      <c r="Q2786" s="11"/>
      <c r="R2786" s="11"/>
      <c r="S2786" s="11"/>
      <c r="T2786" s="11"/>
      <c r="U2786" s="11"/>
      <c r="V2786" s="11"/>
      <c r="W2786" s="11"/>
      <c r="X2786" s="11"/>
      <c r="Y2786" s="11"/>
      <c r="Z2786" s="11"/>
      <c r="AA2786" s="11"/>
      <c r="AB2786" s="11"/>
      <c r="AC2786" s="11"/>
      <c r="AD2786" s="11"/>
      <c r="AE2786" s="11"/>
      <c r="AF2786" s="11"/>
      <c r="AG2786" s="11"/>
      <c r="AH2786" s="11"/>
    </row>
    <row r="2787" spans="1:34" x14ac:dyDescent="0.25">
      <c r="A2787" s="11"/>
      <c r="B2787" s="11"/>
      <c r="C2787" s="11"/>
      <c r="D2787" s="11"/>
      <c r="E2787" s="11"/>
      <c r="H2787" s="11"/>
      <c r="I2787" s="202"/>
      <c r="J2787" s="11"/>
      <c r="K2787" s="11"/>
      <c r="L2787" s="11"/>
      <c r="M2787" s="11"/>
      <c r="N2787" s="11"/>
      <c r="O2787" s="11"/>
      <c r="P2787" s="11"/>
      <c r="Q2787" s="11"/>
      <c r="R2787" s="11"/>
      <c r="S2787" s="11"/>
      <c r="T2787" s="11"/>
      <c r="U2787" s="11"/>
      <c r="V2787" s="11"/>
      <c r="W2787" s="11"/>
      <c r="X2787" s="11"/>
      <c r="Y2787" s="11"/>
      <c r="Z2787" s="11"/>
      <c r="AA2787" s="11"/>
      <c r="AB2787" s="11"/>
      <c r="AC2787" s="11"/>
      <c r="AD2787" s="11"/>
      <c r="AE2787" s="11"/>
      <c r="AF2787" s="11"/>
      <c r="AG2787" s="11"/>
      <c r="AH2787" s="11"/>
    </row>
    <row r="2788" spans="1:34" x14ac:dyDescent="0.25">
      <c r="A2788" s="11"/>
      <c r="B2788" s="11"/>
      <c r="C2788" s="11"/>
      <c r="D2788" s="11"/>
      <c r="E2788" s="11"/>
      <c r="H2788" s="11"/>
      <c r="I2788" s="202"/>
      <c r="J2788" s="11"/>
      <c r="K2788" s="11"/>
      <c r="L2788" s="11"/>
      <c r="M2788" s="11"/>
      <c r="N2788" s="11"/>
      <c r="O2788" s="11"/>
      <c r="P2788" s="11"/>
      <c r="Q2788" s="11"/>
      <c r="R2788" s="11"/>
      <c r="S2788" s="11"/>
      <c r="T2788" s="11"/>
      <c r="U2788" s="11"/>
      <c r="V2788" s="11"/>
      <c r="W2788" s="11"/>
      <c r="X2788" s="11"/>
      <c r="Y2788" s="11"/>
      <c r="Z2788" s="11"/>
      <c r="AA2788" s="11"/>
      <c r="AB2788" s="11"/>
      <c r="AC2788" s="11"/>
      <c r="AD2788" s="11"/>
      <c r="AE2788" s="11"/>
      <c r="AF2788" s="11"/>
      <c r="AG2788" s="11"/>
      <c r="AH2788" s="11"/>
    </row>
    <row r="2789" spans="1:34" x14ac:dyDescent="0.25">
      <c r="A2789" s="11"/>
      <c r="B2789" s="11"/>
      <c r="C2789" s="11"/>
      <c r="D2789" s="11"/>
      <c r="E2789" s="11"/>
      <c r="H2789" s="11"/>
      <c r="I2789" s="202"/>
      <c r="J2789" s="11"/>
      <c r="K2789" s="11"/>
      <c r="L2789" s="11"/>
      <c r="M2789" s="11"/>
      <c r="N2789" s="11"/>
      <c r="O2789" s="11"/>
      <c r="P2789" s="11"/>
      <c r="Q2789" s="11"/>
      <c r="R2789" s="11"/>
      <c r="S2789" s="11"/>
      <c r="T2789" s="11"/>
      <c r="U2789" s="11"/>
      <c r="V2789" s="11"/>
      <c r="W2789" s="11"/>
      <c r="X2789" s="11"/>
      <c r="Y2789" s="11"/>
      <c r="Z2789" s="11"/>
      <c r="AA2789" s="11"/>
      <c r="AB2789" s="11"/>
      <c r="AC2789" s="11"/>
      <c r="AD2789" s="11"/>
      <c r="AE2789" s="11"/>
      <c r="AF2789" s="11"/>
      <c r="AG2789" s="11"/>
      <c r="AH2789" s="11"/>
    </row>
    <row r="2790" spans="1:34" x14ac:dyDescent="0.25">
      <c r="A2790" s="11"/>
      <c r="B2790" s="11"/>
      <c r="C2790" s="11"/>
      <c r="D2790" s="11"/>
      <c r="E2790" s="11"/>
      <c r="H2790" s="11"/>
      <c r="I2790" s="202"/>
      <c r="J2790" s="11"/>
      <c r="K2790" s="11"/>
      <c r="L2790" s="11"/>
      <c r="M2790" s="11"/>
      <c r="N2790" s="11"/>
      <c r="O2790" s="11"/>
      <c r="P2790" s="11"/>
      <c r="Q2790" s="11"/>
      <c r="R2790" s="11"/>
      <c r="S2790" s="11"/>
      <c r="T2790" s="11"/>
      <c r="U2790" s="11"/>
      <c r="V2790" s="11"/>
      <c r="W2790" s="11"/>
      <c r="X2790" s="11"/>
      <c r="Y2790" s="11"/>
      <c r="Z2790" s="11"/>
      <c r="AA2790" s="11"/>
      <c r="AB2790" s="11"/>
      <c r="AC2790" s="11"/>
      <c r="AD2790" s="11"/>
      <c r="AE2790" s="11"/>
      <c r="AF2790" s="11"/>
      <c r="AG2790" s="11"/>
      <c r="AH2790" s="11"/>
    </row>
    <row r="2791" spans="1:34" x14ac:dyDescent="0.25">
      <c r="A2791" s="11"/>
      <c r="B2791" s="11"/>
      <c r="C2791" s="11"/>
      <c r="D2791" s="11"/>
      <c r="E2791" s="11"/>
      <c r="H2791" s="11"/>
      <c r="I2791" s="202"/>
      <c r="J2791" s="11"/>
      <c r="K2791" s="11"/>
      <c r="L2791" s="11"/>
      <c r="M2791" s="11"/>
      <c r="N2791" s="11"/>
      <c r="O2791" s="11"/>
      <c r="P2791" s="11"/>
      <c r="Q2791" s="11"/>
      <c r="R2791" s="11"/>
      <c r="S2791" s="11"/>
      <c r="T2791" s="11"/>
      <c r="U2791" s="11"/>
      <c r="V2791" s="11"/>
      <c r="W2791" s="11"/>
      <c r="X2791" s="11"/>
      <c r="Y2791" s="11"/>
      <c r="Z2791" s="11"/>
      <c r="AA2791" s="11"/>
      <c r="AB2791" s="11"/>
      <c r="AC2791" s="11"/>
      <c r="AD2791" s="11"/>
      <c r="AE2791" s="11"/>
      <c r="AF2791" s="11"/>
      <c r="AG2791" s="11"/>
      <c r="AH2791" s="11"/>
    </row>
    <row r="2792" spans="1:34" x14ac:dyDescent="0.25">
      <c r="A2792" s="11"/>
      <c r="B2792" s="11"/>
      <c r="C2792" s="11"/>
      <c r="D2792" s="11"/>
      <c r="E2792" s="11"/>
      <c r="H2792" s="11"/>
      <c r="I2792" s="202"/>
      <c r="J2792" s="11"/>
      <c r="K2792" s="11"/>
      <c r="L2792" s="11"/>
      <c r="M2792" s="11"/>
      <c r="N2792" s="11"/>
      <c r="O2792" s="11"/>
      <c r="P2792" s="11"/>
      <c r="Q2792" s="11"/>
      <c r="R2792" s="11"/>
      <c r="S2792" s="11"/>
      <c r="T2792" s="11"/>
      <c r="U2792" s="11"/>
      <c r="V2792" s="11"/>
      <c r="W2792" s="11"/>
      <c r="X2792" s="11"/>
      <c r="Y2792" s="11"/>
      <c r="Z2792" s="11"/>
      <c r="AA2792" s="11"/>
      <c r="AB2792" s="11"/>
      <c r="AC2792" s="11"/>
      <c r="AD2792" s="11"/>
      <c r="AE2792" s="11"/>
      <c r="AF2792" s="11"/>
      <c r="AG2792" s="11"/>
      <c r="AH2792" s="11"/>
    </row>
    <row r="2793" spans="1:34" x14ac:dyDescent="0.25">
      <c r="A2793" s="11"/>
      <c r="B2793" s="11"/>
      <c r="C2793" s="11"/>
      <c r="D2793" s="11"/>
      <c r="E2793" s="11"/>
      <c r="H2793" s="11"/>
      <c r="I2793" s="202"/>
      <c r="J2793" s="11"/>
      <c r="K2793" s="11"/>
      <c r="L2793" s="11"/>
      <c r="M2793" s="11"/>
      <c r="N2793" s="11"/>
      <c r="O2793" s="11"/>
      <c r="P2793" s="11"/>
      <c r="Q2793" s="11"/>
      <c r="R2793" s="11"/>
      <c r="S2793" s="11"/>
      <c r="T2793" s="11"/>
      <c r="U2793" s="11"/>
      <c r="V2793" s="11"/>
      <c r="W2793" s="11"/>
      <c r="X2793" s="11"/>
      <c r="Y2793" s="11"/>
      <c r="Z2793" s="11"/>
      <c r="AA2793" s="11"/>
      <c r="AB2793" s="11"/>
      <c r="AC2793" s="11"/>
      <c r="AD2793" s="11"/>
      <c r="AE2793" s="11"/>
      <c r="AF2793" s="11"/>
      <c r="AG2793" s="11"/>
      <c r="AH2793" s="11"/>
    </row>
    <row r="2794" spans="1:34" x14ac:dyDescent="0.25">
      <c r="A2794" s="11"/>
      <c r="B2794" s="11"/>
      <c r="C2794" s="11"/>
      <c r="D2794" s="11"/>
      <c r="E2794" s="11"/>
      <c r="H2794" s="11"/>
      <c r="I2794" s="202"/>
      <c r="J2794" s="11"/>
      <c r="K2794" s="11"/>
      <c r="L2794" s="11"/>
      <c r="M2794" s="11"/>
      <c r="N2794" s="11"/>
      <c r="O2794" s="11"/>
      <c r="P2794" s="11"/>
      <c r="Q2794" s="11"/>
      <c r="R2794" s="11"/>
      <c r="S2794" s="11"/>
      <c r="T2794" s="11"/>
      <c r="U2794" s="11"/>
      <c r="V2794" s="11"/>
      <c r="W2794" s="11"/>
      <c r="X2794" s="11"/>
      <c r="Y2794" s="11"/>
      <c r="Z2794" s="11"/>
      <c r="AA2794" s="11"/>
      <c r="AB2794" s="11"/>
      <c r="AC2794" s="11"/>
      <c r="AD2794" s="11"/>
      <c r="AE2794" s="11"/>
      <c r="AF2794" s="11"/>
      <c r="AG2794" s="11"/>
      <c r="AH2794" s="11"/>
    </row>
    <row r="2795" spans="1:34" x14ac:dyDescent="0.25">
      <c r="A2795" s="11"/>
      <c r="B2795" s="11"/>
      <c r="C2795" s="11"/>
      <c r="D2795" s="11"/>
      <c r="E2795" s="11"/>
      <c r="H2795" s="11"/>
      <c r="I2795" s="202"/>
      <c r="J2795" s="11"/>
      <c r="K2795" s="11"/>
      <c r="L2795" s="11"/>
      <c r="M2795" s="11"/>
      <c r="N2795" s="11"/>
      <c r="O2795" s="11"/>
      <c r="P2795" s="11"/>
      <c r="Q2795" s="11"/>
      <c r="R2795" s="11"/>
      <c r="S2795" s="11"/>
      <c r="T2795" s="11"/>
      <c r="U2795" s="11"/>
      <c r="V2795" s="11"/>
      <c r="W2795" s="11"/>
      <c r="X2795" s="11"/>
      <c r="Y2795" s="11"/>
      <c r="Z2795" s="11"/>
      <c r="AA2795" s="11"/>
      <c r="AB2795" s="11"/>
      <c r="AC2795" s="11"/>
      <c r="AD2795" s="11"/>
      <c r="AE2795" s="11"/>
      <c r="AF2795" s="11"/>
      <c r="AG2795" s="11"/>
      <c r="AH2795" s="11"/>
    </row>
    <row r="2796" spans="1:34" x14ac:dyDescent="0.25">
      <c r="A2796" s="11"/>
      <c r="B2796" s="11"/>
      <c r="C2796" s="11"/>
      <c r="D2796" s="11"/>
      <c r="E2796" s="11"/>
      <c r="H2796" s="11"/>
      <c r="I2796" s="202"/>
      <c r="J2796" s="11"/>
      <c r="K2796" s="11"/>
      <c r="L2796" s="11"/>
      <c r="M2796" s="11"/>
      <c r="N2796" s="11"/>
      <c r="O2796" s="11"/>
      <c r="P2796" s="11"/>
      <c r="Q2796" s="11"/>
      <c r="R2796" s="11"/>
      <c r="S2796" s="11"/>
      <c r="T2796" s="11"/>
      <c r="U2796" s="11"/>
      <c r="V2796" s="11"/>
      <c r="W2796" s="11"/>
      <c r="X2796" s="11"/>
      <c r="Y2796" s="11"/>
      <c r="Z2796" s="11"/>
      <c r="AA2796" s="11"/>
      <c r="AB2796" s="11"/>
      <c r="AC2796" s="11"/>
      <c r="AD2796" s="11"/>
      <c r="AE2796" s="11"/>
      <c r="AF2796" s="11"/>
      <c r="AG2796" s="11"/>
      <c r="AH2796" s="11"/>
    </row>
    <row r="2797" spans="1:34" x14ac:dyDescent="0.25">
      <c r="A2797" s="11"/>
      <c r="B2797" s="11"/>
      <c r="C2797" s="11"/>
      <c r="D2797" s="11"/>
      <c r="E2797" s="11"/>
      <c r="H2797" s="11"/>
      <c r="I2797" s="202"/>
      <c r="J2797" s="11"/>
      <c r="K2797" s="11"/>
      <c r="L2797" s="11"/>
      <c r="M2797" s="11"/>
      <c r="N2797" s="11"/>
      <c r="O2797" s="11"/>
      <c r="P2797" s="11"/>
      <c r="Q2797" s="11"/>
      <c r="R2797" s="11"/>
      <c r="S2797" s="11"/>
      <c r="T2797" s="11"/>
      <c r="U2797" s="11"/>
      <c r="V2797" s="11"/>
      <c r="W2797" s="11"/>
      <c r="X2797" s="11"/>
      <c r="Y2797" s="11"/>
      <c r="Z2797" s="11"/>
      <c r="AA2797" s="11"/>
      <c r="AB2797" s="11"/>
      <c r="AC2797" s="11"/>
      <c r="AD2797" s="11"/>
      <c r="AE2797" s="11"/>
      <c r="AF2797" s="11"/>
      <c r="AG2797" s="11"/>
      <c r="AH2797" s="11"/>
    </row>
    <row r="2798" spans="1:34" x14ac:dyDescent="0.25">
      <c r="A2798" s="11"/>
      <c r="B2798" s="11"/>
      <c r="C2798" s="11"/>
      <c r="D2798" s="11"/>
      <c r="E2798" s="11"/>
      <c r="H2798" s="11"/>
      <c r="I2798" s="202"/>
      <c r="J2798" s="11"/>
      <c r="K2798" s="11"/>
      <c r="L2798" s="11"/>
      <c r="M2798" s="11"/>
      <c r="N2798" s="11"/>
      <c r="O2798" s="11"/>
      <c r="P2798" s="11"/>
      <c r="Q2798" s="11"/>
      <c r="R2798" s="11"/>
      <c r="S2798" s="11"/>
      <c r="T2798" s="11"/>
      <c r="U2798" s="11"/>
      <c r="V2798" s="11"/>
      <c r="W2798" s="11"/>
      <c r="X2798" s="11"/>
      <c r="Y2798" s="11"/>
      <c r="Z2798" s="11"/>
      <c r="AA2798" s="11"/>
      <c r="AB2798" s="11"/>
      <c r="AC2798" s="11"/>
      <c r="AD2798" s="11"/>
      <c r="AE2798" s="11"/>
      <c r="AF2798" s="11"/>
      <c r="AG2798" s="11"/>
      <c r="AH2798" s="11"/>
    </row>
    <row r="2799" spans="1:34" x14ac:dyDescent="0.25">
      <c r="A2799" s="11"/>
      <c r="B2799" s="11"/>
      <c r="C2799" s="11"/>
      <c r="D2799" s="11"/>
      <c r="E2799" s="11"/>
      <c r="H2799" s="11"/>
      <c r="I2799" s="202"/>
      <c r="J2799" s="11"/>
      <c r="K2799" s="11"/>
      <c r="L2799" s="11"/>
      <c r="M2799" s="11"/>
      <c r="N2799" s="11"/>
      <c r="O2799" s="11"/>
      <c r="P2799" s="11"/>
      <c r="Q2799" s="11"/>
      <c r="R2799" s="11"/>
      <c r="S2799" s="11"/>
      <c r="T2799" s="11"/>
      <c r="U2799" s="11"/>
      <c r="V2799" s="11"/>
      <c r="W2799" s="11"/>
      <c r="X2799" s="11"/>
      <c r="Y2799" s="11"/>
      <c r="Z2799" s="11"/>
      <c r="AA2799" s="11"/>
      <c r="AB2799" s="11"/>
      <c r="AC2799" s="11"/>
      <c r="AD2799" s="11"/>
      <c r="AE2799" s="11"/>
      <c r="AF2799" s="11"/>
      <c r="AG2799" s="11"/>
      <c r="AH2799" s="11"/>
    </row>
    <row r="2800" spans="1:34" x14ac:dyDescent="0.25">
      <c r="A2800" s="11"/>
      <c r="B2800" s="11"/>
      <c r="C2800" s="11"/>
      <c r="D2800" s="11"/>
      <c r="E2800" s="11"/>
      <c r="H2800" s="11"/>
      <c r="I2800" s="202"/>
      <c r="J2800" s="11"/>
      <c r="K2800" s="11"/>
      <c r="L2800" s="11"/>
      <c r="M2800" s="11"/>
      <c r="N2800" s="11"/>
      <c r="O2800" s="11"/>
      <c r="P2800" s="11"/>
      <c r="Q2800" s="11"/>
      <c r="R2800" s="11"/>
      <c r="S2800" s="11"/>
      <c r="T2800" s="11"/>
      <c r="U2800" s="11"/>
      <c r="V2800" s="11"/>
      <c r="W2800" s="11"/>
      <c r="X2800" s="11"/>
      <c r="Y2800" s="11"/>
      <c r="Z2800" s="11"/>
      <c r="AA2800" s="11"/>
      <c r="AB2800" s="11"/>
      <c r="AC2800" s="11"/>
      <c r="AD2800" s="11"/>
      <c r="AE2800" s="11"/>
      <c r="AF2800" s="11"/>
      <c r="AG2800" s="11"/>
      <c r="AH2800" s="11"/>
    </row>
    <row r="2801" spans="1:34" x14ac:dyDescent="0.25">
      <c r="A2801" s="11"/>
      <c r="B2801" s="11"/>
      <c r="C2801" s="11"/>
      <c r="D2801" s="11"/>
      <c r="E2801" s="11"/>
      <c r="H2801" s="11"/>
      <c r="I2801" s="202"/>
      <c r="J2801" s="11"/>
      <c r="K2801" s="11"/>
      <c r="L2801" s="11"/>
      <c r="M2801" s="11"/>
      <c r="N2801" s="11"/>
      <c r="O2801" s="11"/>
      <c r="P2801" s="11"/>
      <c r="Q2801" s="11"/>
      <c r="R2801" s="11"/>
      <c r="S2801" s="11"/>
      <c r="T2801" s="11"/>
      <c r="U2801" s="11"/>
      <c r="V2801" s="11"/>
      <c r="W2801" s="11"/>
      <c r="X2801" s="11"/>
      <c r="Y2801" s="11"/>
      <c r="Z2801" s="11"/>
      <c r="AA2801" s="11"/>
      <c r="AB2801" s="11"/>
      <c r="AC2801" s="11"/>
      <c r="AD2801" s="11"/>
      <c r="AE2801" s="11"/>
      <c r="AF2801" s="11"/>
      <c r="AG2801" s="11"/>
      <c r="AH2801" s="11"/>
    </row>
    <row r="2802" spans="1:34" x14ac:dyDescent="0.25">
      <c r="A2802" s="11"/>
      <c r="B2802" s="11"/>
      <c r="C2802" s="11"/>
      <c r="D2802" s="11"/>
      <c r="E2802" s="11"/>
      <c r="H2802" s="11"/>
      <c r="I2802" s="202"/>
      <c r="J2802" s="11"/>
      <c r="K2802" s="11"/>
      <c r="L2802" s="11"/>
      <c r="M2802" s="11"/>
      <c r="N2802" s="11"/>
      <c r="O2802" s="11"/>
      <c r="P2802" s="11"/>
      <c r="Q2802" s="11"/>
      <c r="R2802" s="11"/>
      <c r="S2802" s="11"/>
      <c r="T2802" s="11"/>
      <c r="U2802" s="11"/>
      <c r="V2802" s="11"/>
      <c r="W2802" s="11"/>
      <c r="X2802" s="11"/>
      <c r="Y2802" s="11"/>
      <c r="Z2802" s="11"/>
      <c r="AA2802" s="11"/>
      <c r="AB2802" s="11"/>
      <c r="AC2802" s="11"/>
      <c r="AD2802" s="11"/>
      <c r="AE2802" s="11"/>
      <c r="AF2802" s="11"/>
      <c r="AG2802" s="11"/>
      <c r="AH2802" s="11"/>
    </row>
    <row r="2803" spans="1:34" x14ac:dyDescent="0.25">
      <c r="A2803" s="11"/>
      <c r="B2803" s="11"/>
      <c r="C2803" s="11"/>
      <c r="D2803" s="11"/>
      <c r="E2803" s="11"/>
      <c r="H2803" s="11"/>
      <c r="I2803" s="202"/>
      <c r="J2803" s="11"/>
      <c r="K2803" s="11"/>
      <c r="L2803" s="11"/>
      <c r="M2803" s="11"/>
      <c r="N2803" s="11"/>
      <c r="O2803" s="11"/>
      <c r="P2803" s="11"/>
      <c r="Q2803" s="11"/>
      <c r="R2803" s="11"/>
      <c r="S2803" s="11"/>
      <c r="T2803" s="11"/>
      <c r="U2803" s="11"/>
      <c r="V2803" s="11"/>
      <c r="W2803" s="11"/>
      <c r="X2803" s="11"/>
      <c r="Y2803" s="11"/>
      <c r="Z2803" s="11"/>
      <c r="AA2803" s="11"/>
      <c r="AB2803" s="11"/>
      <c r="AC2803" s="11"/>
      <c r="AD2803" s="11"/>
      <c r="AE2803" s="11"/>
      <c r="AF2803" s="11"/>
      <c r="AG2803" s="11"/>
      <c r="AH2803" s="11"/>
    </row>
    <row r="2804" spans="1:34" x14ac:dyDescent="0.25">
      <c r="A2804" s="11"/>
      <c r="B2804" s="11"/>
      <c r="C2804" s="11"/>
      <c r="D2804" s="11"/>
      <c r="E2804" s="11"/>
      <c r="H2804" s="11"/>
      <c r="I2804" s="202"/>
      <c r="J2804" s="11"/>
      <c r="K2804" s="11"/>
      <c r="L2804" s="11"/>
      <c r="M2804" s="11"/>
      <c r="N2804" s="11"/>
      <c r="O2804" s="11"/>
      <c r="P2804" s="11"/>
      <c r="Q2804" s="11"/>
      <c r="R2804" s="11"/>
      <c r="S2804" s="11"/>
      <c r="T2804" s="11"/>
      <c r="U2804" s="11"/>
      <c r="V2804" s="11"/>
      <c r="W2804" s="11"/>
      <c r="X2804" s="11"/>
      <c r="Y2804" s="11"/>
      <c r="Z2804" s="11"/>
      <c r="AA2804" s="11"/>
      <c r="AB2804" s="11"/>
      <c r="AC2804" s="11"/>
      <c r="AD2804" s="11"/>
      <c r="AE2804" s="11"/>
      <c r="AF2804" s="11"/>
      <c r="AG2804" s="11"/>
      <c r="AH2804" s="11"/>
    </row>
    <row r="2805" spans="1:34" x14ac:dyDescent="0.25">
      <c r="A2805" s="11"/>
      <c r="B2805" s="11"/>
      <c r="C2805" s="11"/>
      <c r="D2805" s="11"/>
      <c r="E2805" s="11"/>
      <c r="H2805" s="11"/>
      <c r="I2805" s="202"/>
      <c r="J2805" s="11"/>
      <c r="K2805" s="11"/>
      <c r="L2805" s="11"/>
      <c r="M2805" s="11"/>
      <c r="N2805" s="11"/>
      <c r="O2805" s="11"/>
      <c r="P2805" s="11"/>
      <c r="Q2805" s="11"/>
      <c r="R2805" s="11"/>
      <c r="S2805" s="11"/>
      <c r="T2805" s="11"/>
      <c r="U2805" s="11"/>
      <c r="V2805" s="11"/>
      <c r="W2805" s="11"/>
      <c r="X2805" s="11"/>
      <c r="Y2805" s="11"/>
      <c r="Z2805" s="11"/>
      <c r="AA2805" s="11"/>
      <c r="AB2805" s="11"/>
      <c r="AC2805" s="11"/>
      <c r="AD2805" s="11"/>
      <c r="AE2805" s="11"/>
      <c r="AF2805" s="11"/>
      <c r="AG2805" s="11"/>
      <c r="AH2805" s="11"/>
    </row>
    <row r="2806" spans="1:34" x14ac:dyDescent="0.25">
      <c r="A2806" s="11"/>
      <c r="B2806" s="11"/>
      <c r="C2806" s="11"/>
      <c r="D2806" s="11"/>
      <c r="E2806" s="11"/>
      <c r="H2806" s="11"/>
      <c r="I2806" s="202"/>
      <c r="J2806" s="11"/>
      <c r="K2806" s="11"/>
      <c r="L2806" s="11"/>
      <c r="M2806" s="11"/>
      <c r="N2806" s="11"/>
      <c r="O2806" s="11"/>
      <c r="P2806" s="11"/>
      <c r="Q2806" s="11"/>
      <c r="R2806" s="11"/>
      <c r="S2806" s="11"/>
      <c r="T2806" s="11"/>
      <c r="U2806" s="11"/>
      <c r="V2806" s="11"/>
      <c r="W2806" s="11"/>
      <c r="X2806" s="11"/>
      <c r="Y2806" s="11"/>
      <c r="Z2806" s="11"/>
      <c r="AA2806" s="11"/>
      <c r="AB2806" s="11"/>
      <c r="AC2806" s="11"/>
      <c r="AD2806" s="11"/>
      <c r="AE2806" s="11"/>
      <c r="AF2806" s="11"/>
      <c r="AG2806" s="11"/>
      <c r="AH2806" s="11"/>
    </row>
    <row r="2807" spans="1:34" x14ac:dyDescent="0.25">
      <c r="A2807" s="11"/>
      <c r="B2807" s="11"/>
      <c r="C2807" s="11"/>
      <c r="D2807" s="11"/>
      <c r="E2807" s="11"/>
      <c r="H2807" s="11"/>
      <c r="I2807" s="202"/>
      <c r="J2807" s="11"/>
      <c r="K2807" s="11"/>
      <c r="L2807" s="11"/>
      <c r="M2807" s="11"/>
      <c r="N2807" s="11"/>
      <c r="O2807" s="11"/>
      <c r="P2807" s="11"/>
      <c r="Q2807" s="11"/>
      <c r="R2807" s="11"/>
      <c r="S2807" s="11"/>
      <c r="T2807" s="11"/>
      <c r="U2807" s="11"/>
      <c r="V2807" s="11"/>
      <c r="W2807" s="11"/>
      <c r="X2807" s="11"/>
      <c r="Y2807" s="11"/>
      <c r="Z2807" s="11"/>
      <c r="AA2807" s="11"/>
      <c r="AB2807" s="11"/>
      <c r="AC2807" s="11"/>
      <c r="AD2807" s="11"/>
      <c r="AE2807" s="11"/>
      <c r="AF2807" s="11"/>
      <c r="AG2807" s="11"/>
      <c r="AH2807" s="11"/>
    </row>
    <row r="2808" spans="1:34" x14ac:dyDescent="0.25">
      <c r="A2808" s="11"/>
      <c r="B2808" s="11"/>
      <c r="C2808" s="11"/>
      <c r="D2808" s="11"/>
      <c r="E2808" s="11"/>
      <c r="H2808" s="11"/>
      <c r="I2808" s="202"/>
      <c r="J2808" s="11"/>
      <c r="K2808" s="11"/>
      <c r="L2808" s="11"/>
      <c r="M2808" s="11"/>
      <c r="N2808" s="11"/>
      <c r="O2808" s="11"/>
      <c r="P2808" s="11"/>
      <c r="Q2808" s="11"/>
      <c r="R2808" s="11"/>
      <c r="S2808" s="11"/>
      <c r="T2808" s="11"/>
      <c r="U2808" s="11"/>
      <c r="V2808" s="11"/>
      <c r="W2808" s="11"/>
      <c r="X2808" s="11"/>
      <c r="Y2808" s="11"/>
      <c r="Z2808" s="11"/>
      <c r="AA2808" s="11"/>
      <c r="AB2808" s="11"/>
      <c r="AC2808" s="11"/>
      <c r="AD2808" s="11"/>
      <c r="AE2808" s="11"/>
      <c r="AF2808" s="11"/>
      <c r="AG2808" s="11"/>
      <c r="AH2808" s="11"/>
    </row>
    <row r="2809" spans="1:34" x14ac:dyDescent="0.25">
      <c r="A2809" s="11"/>
      <c r="B2809" s="11"/>
      <c r="C2809" s="11"/>
      <c r="D2809" s="11"/>
      <c r="E2809" s="11"/>
      <c r="H2809" s="11"/>
      <c r="I2809" s="202"/>
      <c r="J2809" s="11"/>
      <c r="K2809" s="11"/>
      <c r="L2809" s="11"/>
      <c r="M2809" s="11"/>
      <c r="N2809" s="11"/>
      <c r="O2809" s="11"/>
      <c r="P2809" s="11"/>
      <c r="Q2809" s="11"/>
      <c r="R2809" s="11"/>
      <c r="S2809" s="11"/>
      <c r="T2809" s="11"/>
      <c r="U2809" s="11"/>
      <c r="V2809" s="11"/>
      <c r="W2809" s="11"/>
      <c r="X2809" s="11"/>
      <c r="Y2809" s="11"/>
      <c r="Z2809" s="11"/>
      <c r="AA2809" s="11"/>
      <c r="AB2809" s="11"/>
      <c r="AC2809" s="11"/>
      <c r="AD2809" s="11"/>
      <c r="AE2809" s="11"/>
      <c r="AF2809" s="11"/>
      <c r="AG2809" s="11"/>
      <c r="AH2809" s="11"/>
    </row>
    <row r="2810" spans="1:34" x14ac:dyDescent="0.25">
      <c r="A2810" s="11"/>
      <c r="B2810" s="11"/>
      <c r="C2810" s="11"/>
      <c r="D2810" s="11"/>
      <c r="E2810" s="11"/>
      <c r="H2810" s="11"/>
      <c r="I2810" s="202"/>
      <c r="J2810" s="11"/>
      <c r="K2810" s="11"/>
      <c r="L2810" s="11"/>
      <c r="M2810" s="11"/>
      <c r="N2810" s="11"/>
      <c r="O2810" s="11"/>
      <c r="P2810" s="11"/>
      <c r="Q2810" s="11"/>
      <c r="R2810" s="11"/>
      <c r="S2810" s="11"/>
      <c r="T2810" s="11"/>
      <c r="U2810" s="11"/>
      <c r="V2810" s="11"/>
      <c r="W2810" s="11"/>
      <c r="X2810" s="11"/>
      <c r="Y2810" s="11"/>
      <c r="Z2810" s="11"/>
      <c r="AA2810" s="11"/>
      <c r="AB2810" s="11"/>
      <c r="AC2810" s="11"/>
      <c r="AD2810" s="11"/>
      <c r="AE2810" s="11"/>
      <c r="AF2810" s="11"/>
      <c r="AG2810" s="11"/>
      <c r="AH2810" s="11"/>
    </row>
    <row r="2811" spans="1:34" x14ac:dyDescent="0.25">
      <c r="A2811" s="11"/>
      <c r="B2811" s="11"/>
      <c r="C2811" s="11"/>
      <c r="D2811" s="11"/>
      <c r="E2811" s="11"/>
      <c r="H2811" s="11"/>
      <c r="I2811" s="202"/>
      <c r="J2811" s="11"/>
      <c r="K2811" s="11"/>
      <c r="L2811" s="11"/>
      <c r="M2811" s="11"/>
      <c r="N2811" s="11"/>
      <c r="O2811" s="11"/>
      <c r="P2811" s="11"/>
      <c r="Q2811" s="11"/>
      <c r="R2811" s="11"/>
      <c r="S2811" s="11"/>
      <c r="T2811" s="11"/>
      <c r="U2811" s="11"/>
      <c r="V2811" s="11"/>
      <c r="W2811" s="11"/>
      <c r="X2811" s="11"/>
      <c r="Y2811" s="11"/>
      <c r="Z2811" s="11"/>
      <c r="AA2811" s="11"/>
      <c r="AB2811" s="11"/>
      <c r="AC2811" s="11"/>
      <c r="AD2811" s="11"/>
      <c r="AE2811" s="11"/>
      <c r="AF2811" s="11"/>
      <c r="AG2811" s="11"/>
      <c r="AH2811" s="11"/>
    </row>
    <row r="2812" spans="1:34" x14ac:dyDescent="0.25">
      <c r="A2812" s="11"/>
      <c r="B2812" s="11"/>
      <c r="C2812" s="11"/>
      <c r="D2812" s="11"/>
      <c r="E2812" s="11"/>
      <c r="H2812" s="11"/>
      <c r="I2812" s="202"/>
      <c r="J2812" s="11"/>
      <c r="K2812" s="11"/>
      <c r="L2812" s="11"/>
      <c r="M2812" s="11"/>
      <c r="N2812" s="11"/>
      <c r="O2812" s="11"/>
      <c r="P2812" s="11"/>
      <c r="Q2812" s="11"/>
      <c r="R2812" s="11"/>
      <c r="S2812" s="11"/>
      <c r="T2812" s="11"/>
      <c r="U2812" s="11"/>
      <c r="V2812" s="11"/>
      <c r="W2812" s="11"/>
      <c r="X2812" s="11"/>
      <c r="Y2812" s="11"/>
      <c r="Z2812" s="11"/>
      <c r="AA2812" s="11"/>
      <c r="AB2812" s="11"/>
      <c r="AC2812" s="11"/>
      <c r="AD2812" s="11"/>
      <c r="AE2812" s="11"/>
      <c r="AF2812" s="11"/>
      <c r="AG2812" s="11"/>
      <c r="AH2812" s="11"/>
    </row>
    <row r="2813" spans="1:34" x14ac:dyDescent="0.25">
      <c r="A2813" s="11"/>
      <c r="B2813" s="11"/>
      <c r="C2813" s="11"/>
      <c r="D2813" s="11"/>
      <c r="E2813" s="11"/>
      <c r="H2813" s="11"/>
      <c r="I2813" s="202"/>
      <c r="J2813" s="11"/>
      <c r="K2813" s="11"/>
      <c r="L2813" s="11"/>
      <c r="M2813" s="11"/>
      <c r="N2813" s="11"/>
      <c r="O2813" s="11"/>
      <c r="P2813" s="11"/>
      <c r="Q2813" s="11"/>
      <c r="R2813" s="11"/>
      <c r="S2813" s="11"/>
      <c r="T2813" s="11"/>
      <c r="U2813" s="11"/>
      <c r="V2813" s="11"/>
      <c r="W2813" s="11"/>
      <c r="X2813" s="11"/>
      <c r="Y2813" s="11"/>
      <c r="Z2813" s="11"/>
      <c r="AA2813" s="11"/>
      <c r="AB2813" s="11"/>
      <c r="AC2813" s="11"/>
      <c r="AD2813" s="11"/>
      <c r="AE2813" s="11"/>
      <c r="AF2813" s="11"/>
      <c r="AG2813" s="11"/>
      <c r="AH2813" s="11"/>
    </row>
    <row r="2814" spans="1:34" x14ac:dyDescent="0.25">
      <c r="A2814" s="11"/>
      <c r="B2814" s="11"/>
      <c r="C2814" s="11"/>
      <c r="D2814" s="11"/>
      <c r="E2814" s="11"/>
      <c r="H2814" s="11"/>
      <c r="I2814" s="202"/>
      <c r="J2814" s="11"/>
      <c r="K2814" s="11"/>
      <c r="L2814" s="11"/>
      <c r="M2814" s="11"/>
      <c r="N2814" s="11"/>
      <c r="O2814" s="11"/>
      <c r="P2814" s="11"/>
      <c r="Q2814" s="11"/>
      <c r="R2814" s="11"/>
      <c r="S2814" s="11"/>
      <c r="T2814" s="11"/>
      <c r="U2814" s="11"/>
      <c r="V2814" s="11"/>
      <c r="W2814" s="11"/>
      <c r="X2814" s="11"/>
      <c r="Y2814" s="11"/>
      <c r="Z2814" s="11"/>
      <c r="AA2814" s="11"/>
      <c r="AB2814" s="11"/>
      <c r="AC2814" s="11"/>
      <c r="AD2814" s="11"/>
      <c r="AE2814" s="11"/>
      <c r="AF2814" s="11"/>
      <c r="AG2814" s="11"/>
      <c r="AH2814" s="11"/>
    </row>
    <row r="2815" spans="1:34" x14ac:dyDescent="0.25">
      <c r="A2815" s="11"/>
      <c r="B2815" s="11"/>
      <c r="C2815" s="11"/>
      <c r="D2815" s="11"/>
      <c r="E2815" s="11"/>
      <c r="H2815" s="11"/>
      <c r="I2815" s="202"/>
      <c r="J2815" s="11"/>
      <c r="K2815" s="11"/>
      <c r="L2815" s="11"/>
      <c r="M2815" s="11"/>
      <c r="N2815" s="11"/>
      <c r="O2815" s="11"/>
      <c r="P2815" s="11"/>
      <c r="Q2815" s="11"/>
      <c r="R2815" s="11"/>
      <c r="S2815" s="11"/>
      <c r="T2815" s="11"/>
      <c r="U2815" s="11"/>
      <c r="V2815" s="11"/>
      <c r="W2815" s="11"/>
      <c r="X2815" s="11"/>
      <c r="Y2815" s="11"/>
      <c r="Z2815" s="11"/>
      <c r="AA2815" s="11"/>
      <c r="AB2815" s="11"/>
      <c r="AC2815" s="11"/>
      <c r="AD2815" s="11"/>
      <c r="AE2815" s="11"/>
      <c r="AF2815" s="11"/>
      <c r="AG2815" s="11"/>
      <c r="AH2815" s="11"/>
    </row>
    <row r="2816" spans="1:34" x14ac:dyDescent="0.25">
      <c r="A2816" s="11"/>
      <c r="B2816" s="11"/>
      <c r="C2816" s="11"/>
      <c r="D2816" s="11"/>
      <c r="E2816" s="11"/>
      <c r="H2816" s="11"/>
      <c r="I2816" s="202"/>
      <c r="J2816" s="11"/>
      <c r="K2816" s="11"/>
      <c r="L2816" s="11"/>
      <c r="M2816" s="11"/>
      <c r="N2816" s="11"/>
      <c r="O2816" s="11"/>
      <c r="P2816" s="11"/>
      <c r="Q2816" s="11"/>
      <c r="R2816" s="11"/>
      <c r="S2816" s="11"/>
      <c r="T2816" s="11"/>
      <c r="U2816" s="11"/>
      <c r="V2816" s="11"/>
      <c r="W2816" s="11"/>
      <c r="X2816" s="11"/>
      <c r="Y2816" s="11"/>
      <c r="Z2816" s="11"/>
      <c r="AA2816" s="11"/>
      <c r="AB2816" s="11"/>
      <c r="AC2816" s="11"/>
      <c r="AD2816" s="11"/>
      <c r="AE2816" s="11"/>
      <c r="AF2816" s="11"/>
      <c r="AG2816" s="11"/>
      <c r="AH2816" s="11"/>
    </row>
    <row r="2817" spans="1:34" x14ac:dyDescent="0.25">
      <c r="A2817" s="11"/>
      <c r="B2817" s="11"/>
      <c r="C2817" s="11"/>
      <c r="D2817" s="11"/>
      <c r="E2817" s="11"/>
      <c r="H2817" s="11"/>
      <c r="I2817" s="202"/>
      <c r="J2817" s="11"/>
      <c r="K2817" s="11"/>
      <c r="L2817" s="11"/>
      <c r="M2817" s="11"/>
      <c r="N2817" s="11"/>
      <c r="O2817" s="11"/>
      <c r="P2817" s="11"/>
      <c r="Q2817" s="11"/>
      <c r="R2817" s="11"/>
      <c r="S2817" s="11"/>
      <c r="T2817" s="11"/>
      <c r="U2817" s="11"/>
      <c r="V2817" s="11"/>
      <c r="W2817" s="11"/>
      <c r="X2817" s="11"/>
      <c r="Y2817" s="11"/>
      <c r="Z2817" s="11"/>
      <c r="AA2817" s="11"/>
      <c r="AB2817" s="11"/>
      <c r="AC2817" s="11"/>
      <c r="AD2817" s="11"/>
      <c r="AE2817" s="11"/>
      <c r="AF2817" s="11"/>
      <c r="AG2817" s="11"/>
      <c r="AH2817" s="11"/>
    </row>
    <row r="2818" spans="1:34" x14ac:dyDescent="0.25">
      <c r="A2818" s="11"/>
      <c r="B2818" s="11"/>
      <c r="C2818" s="11"/>
      <c r="D2818" s="11"/>
      <c r="E2818" s="11"/>
      <c r="H2818" s="11"/>
      <c r="I2818" s="202"/>
      <c r="J2818" s="11"/>
      <c r="K2818" s="11"/>
      <c r="L2818" s="11"/>
      <c r="M2818" s="11"/>
      <c r="N2818" s="11"/>
      <c r="O2818" s="11"/>
      <c r="P2818" s="11"/>
      <c r="Q2818" s="11"/>
      <c r="R2818" s="11"/>
      <c r="S2818" s="11"/>
      <c r="T2818" s="11"/>
      <c r="U2818" s="11"/>
      <c r="V2818" s="11"/>
      <c r="W2818" s="11"/>
      <c r="X2818" s="11"/>
      <c r="Y2818" s="11"/>
      <c r="Z2818" s="11"/>
      <c r="AA2818" s="11"/>
      <c r="AB2818" s="11"/>
      <c r="AC2818" s="11"/>
      <c r="AD2818" s="11"/>
      <c r="AE2818" s="11"/>
      <c r="AF2818" s="11"/>
      <c r="AG2818" s="11"/>
      <c r="AH2818" s="11"/>
    </row>
    <row r="2819" spans="1:34" x14ac:dyDescent="0.25">
      <c r="A2819" s="11"/>
      <c r="B2819" s="11"/>
      <c r="C2819" s="11"/>
      <c r="D2819" s="11"/>
      <c r="E2819" s="11"/>
      <c r="H2819" s="11"/>
      <c r="I2819" s="202"/>
      <c r="J2819" s="11"/>
      <c r="K2819" s="11"/>
      <c r="L2819" s="11"/>
      <c r="M2819" s="11"/>
      <c r="N2819" s="11"/>
      <c r="O2819" s="11"/>
      <c r="P2819" s="11"/>
      <c r="Q2819" s="11"/>
      <c r="R2819" s="11"/>
      <c r="S2819" s="11"/>
      <c r="T2819" s="11"/>
      <c r="U2819" s="11"/>
      <c r="V2819" s="11"/>
      <c r="W2819" s="11"/>
      <c r="X2819" s="11"/>
      <c r="Y2819" s="11"/>
      <c r="Z2819" s="11"/>
      <c r="AA2819" s="11"/>
      <c r="AB2819" s="11"/>
      <c r="AC2819" s="11"/>
      <c r="AD2819" s="11"/>
      <c r="AE2819" s="11"/>
      <c r="AF2819" s="11"/>
      <c r="AG2819" s="11"/>
      <c r="AH2819" s="11"/>
    </row>
    <row r="2820" spans="1:34" x14ac:dyDescent="0.25">
      <c r="A2820" s="11"/>
      <c r="B2820" s="11"/>
      <c r="C2820" s="11"/>
      <c r="D2820" s="11"/>
      <c r="E2820" s="11"/>
      <c r="H2820" s="11"/>
      <c r="I2820" s="202"/>
      <c r="J2820" s="11"/>
      <c r="K2820" s="11"/>
      <c r="L2820" s="11"/>
      <c r="M2820" s="11"/>
      <c r="N2820" s="11"/>
      <c r="O2820" s="11"/>
      <c r="P2820" s="11"/>
      <c r="Q2820" s="11"/>
      <c r="R2820" s="11"/>
      <c r="S2820" s="11"/>
      <c r="T2820" s="11"/>
      <c r="U2820" s="11"/>
      <c r="V2820" s="11"/>
      <c r="W2820" s="11"/>
      <c r="X2820" s="11"/>
      <c r="Y2820" s="11"/>
      <c r="Z2820" s="11"/>
      <c r="AA2820" s="11"/>
      <c r="AB2820" s="11"/>
      <c r="AC2820" s="11"/>
      <c r="AD2820" s="11"/>
      <c r="AE2820" s="11"/>
      <c r="AF2820" s="11"/>
      <c r="AG2820" s="11"/>
      <c r="AH2820" s="11"/>
    </row>
    <row r="2821" spans="1:34" x14ac:dyDescent="0.25">
      <c r="A2821" s="11"/>
      <c r="B2821" s="11"/>
      <c r="C2821" s="11"/>
      <c r="D2821" s="11"/>
      <c r="E2821" s="11"/>
      <c r="H2821" s="11"/>
      <c r="I2821" s="202"/>
      <c r="J2821" s="11"/>
      <c r="K2821" s="11"/>
      <c r="L2821" s="11"/>
      <c r="M2821" s="11"/>
      <c r="N2821" s="11"/>
      <c r="O2821" s="11"/>
      <c r="P2821" s="11"/>
      <c r="Q2821" s="11"/>
      <c r="R2821" s="11"/>
      <c r="S2821" s="11"/>
      <c r="T2821" s="11"/>
      <c r="U2821" s="11"/>
      <c r="V2821" s="11"/>
      <c r="W2821" s="11"/>
      <c r="X2821" s="11"/>
      <c r="Y2821" s="11"/>
      <c r="Z2821" s="11"/>
      <c r="AA2821" s="11"/>
      <c r="AB2821" s="11"/>
      <c r="AC2821" s="11"/>
      <c r="AD2821" s="11"/>
      <c r="AE2821" s="11"/>
      <c r="AF2821" s="11"/>
      <c r="AG2821" s="11"/>
      <c r="AH2821" s="11"/>
    </row>
    <row r="2822" spans="1:34" x14ac:dyDescent="0.25">
      <c r="A2822" s="11"/>
      <c r="B2822" s="11"/>
      <c r="C2822" s="11"/>
      <c r="D2822" s="11"/>
      <c r="E2822" s="11"/>
      <c r="H2822" s="11"/>
      <c r="I2822" s="202"/>
      <c r="J2822" s="11"/>
      <c r="K2822" s="11"/>
      <c r="L2822" s="11"/>
      <c r="M2822" s="11"/>
      <c r="N2822" s="11"/>
      <c r="O2822" s="11"/>
      <c r="P2822" s="11"/>
      <c r="Q2822" s="11"/>
      <c r="R2822" s="11"/>
      <c r="S2822" s="11"/>
      <c r="T2822" s="11"/>
      <c r="U2822" s="11"/>
      <c r="V2822" s="11"/>
      <c r="W2822" s="11"/>
      <c r="X2822" s="11"/>
      <c r="Y2822" s="11"/>
      <c r="Z2822" s="11"/>
      <c r="AA2822" s="11"/>
      <c r="AB2822" s="11"/>
      <c r="AC2822" s="11"/>
      <c r="AD2822" s="11"/>
      <c r="AE2822" s="11"/>
      <c r="AF2822" s="11"/>
      <c r="AG2822" s="11"/>
      <c r="AH2822" s="11"/>
    </row>
    <row r="2823" spans="1:34" x14ac:dyDescent="0.25">
      <c r="A2823" s="11"/>
      <c r="B2823" s="11"/>
      <c r="C2823" s="11"/>
      <c r="D2823" s="11"/>
      <c r="E2823" s="11"/>
      <c r="H2823" s="11"/>
      <c r="I2823" s="202"/>
      <c r="J2823" s="11"/>
      <c r="K2823" s="11"/>
      <c r="L2823" s="11"/>
      <c r="M2823" s="11"/>
      <c r="N2823" s="11"/>
      <c r="O2823" s="11"/>
      <c r="P2823" s="11"/>
      <c r="Q2823" s="11"/>
      <c r="R2823" s="11"/>
      <c r="S2823" s="11"/>
      <c r="T2823" s="11"/>
      <c r="U2823" s="11"/>
      <c r="V2823" s="11"/>
      <c r="W2823" s="11"/>
      <c r="X2823" s="11"/>
      <c r="Y2823" s="11"/>
      <c r="Z2823" s="11"/>
      <c r="AA2823" s="11"/>
      <c r="AB2823" s="11"/>
      <c r="AC2823" s="11"/>
      <c r="AD2823" s="11"/>
      <c r="AE2823" s="11"/>
      <c r="AF2823" s="11"/>
      <c r="AG2823" s="11"/>
      <c r="AH2823" s="11"/>
    </row>
    <row r="2824" spans="1:34" x14ac:dyDescent="0.25">
      <c r="A2824" s="11"/>
      <c r="B2824" s="11"/>
      <c r="C2824" s="11"/>
      <c r="D2824" s="11"/>
      <c r="E2824" s="11"/>
      <c r="H2824" s="11"/>
      <c r="I2824" s="202"/>
      <c r="J2824" s="11"/>
      <c r="K2824" s="11"/>
      <c r="L2824" s="11"/>
      <c r="M2824" s="11"/>
      <c r="N2824" s="11"/>
      <c r="O2824" s="11"/>
      <c r="P2824" s="11"/>
      <c r="Q2824" s="11"/>
      <c r="R2824" s="11"/>
      <c r="S2824" s="11"/>
      <c r="T2824" s="11"/>
      <c r="U2824" s="11"/>
      <c r="V2824" s="11"/>
      <c r="W2824" s="11"/>
      <c r="X2824" s="11"/>
      <c r="Y2824" s="11"/>
      <c r="Z2824" s="11"/>
      <c r="AA2824" s="11"/>
      <c r="AB2824" s="11"/>
      <c r="AC2824" s="11"/>
      <c r="AD2824" s="11"/>
      <c r="AE2824" s="11"/>
      <c r="AF2824" s="11"/>
      <c r="AG2824" s="11"/>
      <c r="AH2824" s="11"/>
    </row>
    <row r="2825" spans="1:34" x14ac:dyDescent="0.25">
      <c r="A2825" s="11"/>
      <c r="B2825" s="11"/>
      <c r="C2825" s="11"/>
      <c r="D2825" s="11"/>
      <c r="E2825" s="11"/>
      <c r="H2825" s="11"/>
      <c r="I2825" s="202"/>
      <c r="J2825" s="11"/>
      <c r="K2825" s="11"/>
      <c r="L2825" s="11"/>
      <c r="M2825" s="11"/>
      <c r="N2825" s="11"/>
      <c r="O2825" s="11"/>
      <c r="P2825" s="11"/>
      <c r="Q2825" s="11"/>
      <c r="R2825" s="11"/>
      <c r="S2825" s="11"/>
      <c r="T2825" s="11"/>
      <c r="U2825" s="11"/>
      <c r="V2825" s="11"/>
      <c r="W2825" s="11"/>
      <c r="X2825" s="11"/>
      <c r="Y2825" s="11"/>
      <c r="Z2825" s="11"/>
      <c r="AA2825" s="11"/>
      <c r="AB2825" s="11"/>
      <c r="AC2825" s="11"/>
      <c r="AD2825" s="11"/>
      <c r="AE2825" s="11"/>
      <c r="AF2825" s="11"/>
      <c r="AG2825" s="11"/>
      <c r="AH2825" s="11"/>
    </row>
    <row r="2826" spans="1:34" x14ac:dyDescent="0.25">
      <c r="A2826" s="11"/>
      <c r="B2826" s="11"/>
      <c r="C2826" s="11"/>
      <c r="D2826" s="11"/>
      <c r="E2826" s="11"/>
      <c r="H2826" s="11"/>
      <c r="I2826" s="202"/>
      <c r="J2826" s="11"/>
      <c r="K2826" s="11"/>
      <c r="L2826" s="11"/>
      <c r="M2826" s="11"/>
      <c r="N2826" s="11"/>
      <c r="O2826" s="11"/>
      <c r="P2826" s="11"/>
      <c r="Q2826" s="11"/>
      <c r="R2826" s="11"/>
      <c r="S2826" s="11"/>
      <c r="T2826" s="11"/>
      <c r="U2826" s="11"/>
      <c r="V2826" s="11"/>
      <c r="W2826" s="11"/>
      <c r="X2826" s="11"/>
      <c r="Y2826" s="11"/>
      <c r="Z2826" s="11"/>
      <c r="AA2826" s="11"/>
      <c r="AB2826" s="11"/>
      <c r="AC2826" s="11"/>
      <c r="AD2826" s="11"/>
      <c r="AE2826" s="11"/>
      <c r="AF2826" s="11"/>
      <c r="AG2826" s="11"/>
      <c r="AH2826" s="11"/>
    </row>
    <row r="2827" spans="1:34" x14ac:dyDescent="0.25">
      <c r="A2827" s="11"/>
      <c r="B2827" s="11"/>
      <c r="C2827" s="11"/>
      <c r="D2827" s="11"/>
      <c r="E2827" s="11"/>
      <c r="H2827" s="11"/>
      <c r="I2827" s="202"/>
      <c r="J2827" s="11"/>
      <c r="K2827" s="11"/>
      <c r="L2827" s="11"/>
      <c r="M2827" s="11"/>
      <c r="N2827" s="11"/>
      <c r="O2827" s="11"/>
      <c r="P2827" s="11"/>
      <c r="Q2827" s="11"/>
      <c r="R2827" s="11"/>
      <c r="S2827" s="11"/>
      <c r="T2827" s="11"/>
      <c r="U2827" s="11"/>
      <c r="V2827" s="11"/>
      <c r="W2827" s="11"/>
      <c r="X2827" s="11"/>
      <c r="Y2827" s="11"/>
      <c r="Z2827" s="11"/>
      <c r="AA2827" s="11"/>
      <c r="AB2827" s="11"/>
      <c r="AC2827" s="11"/>
      <c r="AD2827" s="11"/>
      <c r="AE2827" s="11"/>
      <c r="AF2827" s="11"/>
      <c r="AG2827" s="11"/>
      <c r="AH2827" s="11"/>
    </row>
    <row r="2828" spans="1:34" x14ac:dyDescent="0.25">
      <c r="A2828" s="11"/>
      <c r="B2828" s="11"/>
      <c r="C2828" s="11"/>
      <c r="D2828" s="11"/>
      <c r="E2828" s="11"/>
      <c r="H2828" s="11"/>
      <c r="I2828" s="202"/>
      <c r="J2828" s="11"/>
      <c r="K2828" s="11"/>
      <c r="L2828" s="11"/>
      <c r="M2828" s="11"/>
      <c r="N2828" s="11"/>
      <c r="O2828" s="11"/>
      <c r="P2828" s="11"/>
      <c r="Q2828" s="11"/>
      <c r="R2828" s="11"/>
      <c r="S2828" s="11"/>
      <c r="T2828" s="11"/>
      <c r="U2828" s="11"/>
      <c r="V2828" s="11"/>
      <c r="W2828" s="11"/>
      <c r="X2828" s="11"/>
      <c r="Y2828" s="11"/>
      <c r="Z2828" s="11"/>
      <c r="AA2828" s="11"/>
      <c r="AB2828" s="11"/>
      <c r="AC2828" s="11"/>
      <c r="AD2828" s="11"/>
      <c r="AE2828" s="11"/>
      <c r="AF2828" s="11"/>
      <c r="AG2828" s="11"/>
      <c r="AH2828" s="11"/>
    </row>
    <row r="2829" spans="1:34" x14ac:dyDescent="0.25">
      <c r="A2829" s="11"/>
      <c r="B2829" s="11"/>
      <c r="C2829" s="11"/>
      <c r="D2829" s="11"/>
      <c r="E2829" s="11"/>
      <c r="H2829" s="11"/>
      <c r="I2829" s="202"/>
      <c r="J2829" s="11"/>
      <c r="K2829" s="11"/>
      <c r="L2829" s="11"/>
      <c r="M2829" s="11"/>
      <c r="N2829" s="11"/>
      <c r="O2829" s="11"/>
      <c r="P2829" s="11"/>
      <c r="Q2829" s="11"/>
      <c r="R2829" s="11"/>
      <c r="S2829" s="11"/>
      <c r="T2829" s="11"/>
      <c r="U2829" s="11"/>
      <c r="V2829" s="11"/>
      <c r="W2829" s="11"/>
      <c r="X2829" s="11"/>
      <c r="Y2829" s="11"/>
      <c r="Z2829" s="11"/>
      <c r="AA2829" s="11"/>
      <c r="AB2829" s="11"/>
      <c r="AC2829" s="11"/>
      <c r="AD2829" s="11"/>
      <c r="AE2829" s="11"/>
      <c r="AF2829" s="11"/>
      <c r="AG2829" s="11"/>
      <c r="AH2829" s="11"/>
    </row>
    <row r="2830" spans="1:34" x14ac:dyDescent="0.25">
      <c r="A2830" s="11"/>
      <c r="B2830" s="11"/>
      <c r="C2830" s="11"/>
      <c r="D2830" s="11"/>
      <c r="E2830" s="11"/>
      <c r="H2830" s="11"/>
      <c r="I2830" s="202"/>
      <c r="J2830" s="11"/>
      <c r="K2830" s="11"/>
      <c r="L2830" s="11"/>
      <c r="M2830" s="11"/>
      <c r="N2830" s="11"/>
      <c r="O2830" s="11"/>
      <c r="P2830" s="11"/>
      <c r="Q2830" s="11"/>
      <c r="R2830" s="11"/>
      <c r="S2830" s="11"/>
      <c r="T2830" s="11"/>
      <c r="U2830" s="11"/>
      <c r="V2830" s="11"/>
      <c r="W2830" s="11"/>
      <c r="X2830" s="11"/>
      <c r="Y2830" s="11"/>
      <c r="Z2830" s="11"/>
      <c r="AA2830" s="11"/>
      <c r="AB2830" s="11"/>
      <c r="AC2830" s="11"/>
      <c r="AD2830" s="11"/>
      <c r="AE2830" s="11"/>
      <c r="AF2830" s="11"/>
      <c r="AG2830" s="11"/>
      <c r="AH2830" s="11"/>
    </row>
    <row r="2831" spans="1:34" x14ac:dyDescent="0.25">
      <c r="A2831" s="11"/>
      <c r="B2831" s="11"/>
      <c r="C2831" s="11"/>
      <c r="D2831" s="11"/>
      <c r="E2831" s="11"/>
      <c r="H2831" s="11"/>
      <c r="I2831" s="202"/>
      <c r="J2831" s="11"/>
      <c r="K2831" s="11"/>
      <c r="L2831" s="11"/>
      <c r="M2831" s="11"/>
      <c r="N2831" s="11"/>
      <c r="O2831" s="11"/>
      <c r="P2831" s="11"/>
      <c r="Q2831" s="11"/>
      <c r="R2831" s="11"/>
      <c r="S2831" s="11"/>
      <c r="T2831" s="11"/>
      <c r="U2831" s="11"/>
      <c r="V2831" s="11"/>
      <c r="W2831" s="11"/>
      <c r="X2831" s="11"/>
      <c r="Y2831" s="11"/>
      <c r="Z2831" s="11"/>
      <c r="AA2831" s="11"/>
      <c r="AB2831" s="11"/>
      <c r="AC2831" s="11"/>
      <c r="AD2831" s="11"/>
      <c r="AE2831" s="11"/>
      <c r="AF2831" s="11"/>
      <c r="AG2831" s="11"/>
      <c r="AH2831" s="11"/>
    </row>
    <row r="2832" spans="1:34" x14ac:dyDescent="0.25">
      <c r="A2832" s="11"/>
      <c r="B2832" s="11"/>
      <c r="C2832" s="11"/>
      <c r="D2832" s="11"/>
      <c r="E2832" s="11"/>
      <c r="H2832" s="11"/>
      <c r="I2832" s="202"/>
      <c r="J2832" s="11"/>
      <c r="K2832" s="11"/>
      <c r="L2832" s="11"/>
      <c r="M2832" s="11"/>
      <c r="N2832" s="11"/>
      <c r="O2832" s="11"/>
      <c r="P2832" s="11"/>
      <c r="Q2832" s="11"/>
      <c r="R2832" s="11"/>
      <c r="S2832" s="11"/>
      <c r="T2832" s="11"/>
      <c r="U2832" s="11"/>
      <c r="V2832" s="11"/>
      <c r="W2832" s="11"/>
      <c r="X2832" s="11"/>
      <c r="Y2832" s="11"/>
      <c r="Z2832" s="11"/>
      <c r="AA2832" s="11"/>
      <c r="AB2832" s="11"/>
      <c r="AC2832" s="11"/>
      <c r="AD2832" s="11"/>
      <c r="AE2832" s="11"/>
      <c r="AF2832" s="11"/>
      <c r="AG2832" s="11"/>
      <c r="AH2832" s="11"/>
    </row>
    <row r="2833" spans="1:34" x14ac:dyDescent="0.25">
      <c r="A2833" s="11"/>
      <c r="B2833" s="11"/>
      <c r="C2833" s="11"/>
      <c r="D2833" s="11"/>
      <c r="E2833" s="11"/>
      <c r="H2833" s="11"/>
      <c r="I2833" s="202"/>
      <c r="J2833" s="11"/>
      <c r="K2833" s="11"/>
      <c r="L2833" s="11"/>
      <c r="M2833" s="11"/>
      <c r="N2833" s="11"/>
      <c r="O2833" s="11"/>
      <c r="P2833" s="11"/>
      <c r="Q2833" s="11"/>
      <c r="R2833" s="11"/>
      <c r="S2833" s="11"/>
      <c r="T2833" s="11"/>
      <c r="U2833" s="11"/>
      <c r="V2833" s="11"/>
      <c r="W2833" s="11"/>
      <c r="X2833" s="11"/>
      <c r="Y2833" s="11"/>
      <c r="Z2833" s="11"/>
      <c r="AA2833" s="11"/>
      <c r="AB2833" s="11"/>
      <c r="AC2833" s="11"/>
      <c r="AD2833" s="11"/>
      <c r="AE2833" s="11"/>
      <c r="AF2833" s="11"/>
      <c r="AG2833" s="11"/>
      <c r="AH2833" s="11"/>
    </row>
    <row r="2834" spans="1:34" x14ac:dyDescent="0.25">
      <c r="A2834" s="11"/>
      <c r="B2834" s="11"/>
      <c r="C2834" s="11"/>
      <c r="D2834" s="11"/>
      <c r="E2834" s="11"/>
      <c r="H2834" s="11"/>
      <c r="I2834" s="202"/>
      <c r="J2834" s="11"/>
      <c r="K2834" s="11"/>
      <c r="L2834" s="11"/>
      <c r="M2834" s="11"/>
      <c r="N2834" s="11"/>
      <c r="O2834" s="11"/>
      <c r="P2834" s="11"/>
      <c r="Q2834" s="11"/>
      <c r="R2834" s="11"/>
      <c r="S2834" s="11"/>
      <c r="T2834" s="11"/>
      <c r="U2834" s="11"/>
      <c r="V2834" s="11"/>
      <c r="W2834" s="11"/>
      <c r="X2834" s="11"/>
      <c r="Y2834" s="11"/>
      <c r="Z2834" s="11"/>
      <c r="AA2834" s="11"/>
      <c r="AB2834" s="11"/>
      <c r="AC2834" s="11"/>
      <c r="AD2834" s="11"/>
      <c r="AE2834" s="11"/>
      <c r="AF2834" s="11"/>
      <c r="AG2834" s="11"/>
      <c r="AH2834" s="11"/>
    </row>
    <row r="2835" spans="1:34" x14ac:dyDescent="0.25">
      <c r="A2835" s="11"/>
      <c r="B2835" s="11"/>
      <c r="C2835" s="11"/>
      <c r="D2835" s="11"/>
      <c r="E2835" s="11"/>
      <c r="H2835" s="11"/>
      <c r="I2835" s="202"/>
      <c r="J2835" s="11"/>
      <c r="K2835" s="11"/>
      <c r="L2835" s="11"/>
      <c r="M2835" s="11"/>
      <c r="N2835" s="11"/>
      <c r="O2835" s="11"/>
      <c r="P2835" s="11"/>
      <c r="Q2835" s="11"/>
      <c r="R2835" s="11"/>
      <c r="S2835" s="11"/>
      <c r="T2835" s="11"/>
      <c r="U2835" s="11"/>
      <c r="V2835" s="11"/>
      <c r="W2835" s="11"/>
      <c r="X2835" s="11"/>
      <c r="Y2835" s="11"/>
      <c r="Z2835" s="11"/>
      <c r="AA2835" s="11"/>
      <c r="AB2835" s="11"/>
      <c r="AC2835" s="11"/>
      <c r="AD2835" s="11"/>
      <c r="AE2835" s="11"/>
      <c r="AF2835" s="11"/>
      <c r="AG2835" s="11"/>
      <c r="AH2835" s="11"/>
    </row>
    <row r="2836" spans="1:34" x14ac:dyDescent="0.25">
      <c r="A2836" s="11"/>
      <c r="B2836" s="11"/>
      <c r="C2836" s="11"/>
      <c r="D2836" s="11"/>
      <c r="E2836" s="11"/>
      <c r="H2836" s="11"/>
      <c r="I2836" s="202"/>
      <c r="J2836" s="11"/>
      <c r="K2836" s="11"/>
      <c r="L2836" s="11"/>
      <c r="M2836" s="11"/>
      <c r="N2836" s="11"/>
      <c r="O2836" s="11"/>
      <c r="P2836" s="11"/>
      <c r="Q2836" s="11"/>
      <c r="R2836" s="11"/>
      <c r="S2836" s="11"/>
      <c r="T2836" s="11"/>
      <c r="U2836" s="11"/>
      <c r="V2836" s="11"/>
      <c r="W2836" s="11"/>
      <c r="X2836" s="11"/>
      <c r="Y2836" s="11"/>
      <c r="Z2836" s="11"/>
      <c r="AA2836" s="11"/>
      <c r="AB2836" s="11"/>
      <c r="AC2836" s="11"/>
      <c r="AD2836" s="11"/>
      <c r="AE2836" s="11"/>
      <c r="AF2836" s="11"/>
      <c r="AG2836" s="11"/>
      <c r="AH2836" s="11"/>
    </row>
    <row r="2837" spans="1:34" x14ac:dyDescent="0.25">
      <c r="A2837" s="11"/>
      <c r="B2837" s="11"/>
      <c r="C2837" s="11"/>
      <c r="D2837" s="11"/>
      <c r="E2837" s="11"/>
      <c r="H2837" s="11"/>
      <c r="I2837" s="202"/>
      <c r="J2837" s="11"/>
      <c r="K2837" s="11"/>
      <c r="L2837" s="11"/>
      <c r="M2837" s="11"/>
      <c r="N2837" s="11"/>
      <c r="O2837" s="11"/>
      <c r="P2837" s="11"/>
      <c r="Q2837" s="11"/>
      <c r="R2837" s="11"/>
      <c r="S2837" s="11"/>
      <c r="T2837" s="11"/>
      <c r="U2837" s="11"/>
      <c r="V2837" s="11"/>
      <c r="W2837" s="11"/>
      <c r="X2837" s="11"/>
      <c r="Y2837" s="11"/>
      <c r="Z2837" s="11"/>
      <c r="AA2837" s="11"/>
      <c r="AB2837" s="11"/>
      <c r="AC2837" s="11"/>
      <c r="AD2837" s="11"/>
      <c r="AE2837" s="11"/>
      <c r="AF2837" s="11"/>
      <c r="AG2837" s="11"/>
      <c r="AH2837" s="11"/>
    </row>
    <row r="2838" spans="1:34" x14ac:dyDescent="0.25">
      <c r="A2838" s="11"/>
      <c r="B2838" s="11"/>
      <c r="C2838" s="11"/>
      <c r="D2838" s="11"/>
      <c r="E2838" s="11"/>
      <c r="H2838" s="11"/>
      <c r="I2838" s="202"/>
      <c r="J2838" s="11"/>
      <c r="K2838" s="11"/>
      <c r="L2838" s="11"/>
      <c r="M2838" s="11"/>
      <c r="N2838" s="11"/>
      <c r="O2838" s="11"/>
      <c r="P2838" s="11"/>
      <c r="Q2838" s="11"/>
      <c r="R2838" s="11"/>
      <c r="S2838" s="11"/>
      <c r="T2838" s="11"/>
      <c r="U2838" s="11"/>
      <c r="V2838" s="11"/>
      <c r="W2838" s="11"/>
      <c r="X2838" s="11"/>
      <c r="Y2838" s="11"/>
      <c r="Z2838" s="11"/>
      <c r="AA2838" s="11"/>
      <c r="AB2838" s="11"/>
      <c r="AC2838" s="11"/>
      <c r="AD2838" s="11"/>
      <c r="AE2838" s="11"/>
      <c r="AF2838" s="11"/>
      <c r="AG2838" s="11"/>
      <c r="AH2838" s="11"/>
    </row>
    <row r="2839" spans="1:34" x14ac:dyDescent="0.25">
      <c r="A2839" s="11"/>
      <c r="B2839" s="11"/>
      <c r="C2839" s="11"/>
      <c r="D2839" s="11"/>
      <c r="E2839" s="11"/>
      <c r="H2839" s="11"/>
      <c r="I2839" s="202"/>
      <c r="J2839" s="11"/>
      <c r="K2839" s="11"/>
      <c r="L2839" s="11"/>
      <c r="M2839" s="11"/>
      <c r="N2839" s="11"/>
      <c r="O2839" s="11"/>
      <c r="P2839" s="11"/>
      <c r="Q2839" s="11"/>
      <c r="R2839" s="11"/>
      <c r="S2839" s="11"/>
      <c r="T2839" s="11"/>
      <c r="U2839" s="11"/>
      <c r="V2839" s="11"/>
      <c r="W2839" s="11"/>
      <c r="X2839" s="11"/>
      <c r="Y2839" s="11"/>
      <c r="Z2839" s="11"/>
      <c r="AA2839" s="11"/>
      <c r="AB2839" s="11"/>
      <c r="AC2839" s="11"/>
      <c r="AD2839" s="11"/>
      <c r="AE2839" s="11"/>
      <c r="AF2839" s="11"/>
      <c r="AG2839" s="11"/>
      <c r="AH2839" s="11"/>
    </row>
    <row r="2840" spans="1:34" x14ac:dyDescent="0.25">
      <c r="A2840" s="11"/>
      <c r="B2840" s="11"/>
      <c r="C2840" s="11"/>
      <c r="D2840" s="11"/>
      <c r="E2840" s="11"/>
      <c r="H2840" s="11"/>
      <c r="I2840" s="202"/>
      <c r="J2840" s="11"/>
      <c r="K2840" s="11"/>
      <c r="L2840" s="11"/>
      <c r="M2840" s="11"/>
      <c r="N2840" s="11"/>
      <c r="O2840" s="11"/>
      <c r="P2840" s="11"/>
      <c r="Q2840" s="11"/>
      <c r="R2840" s="11"/>
      <c r="S2840" s="11"/>
      <c r="T2840" s="11"/>
      <c r="U2840" s="11"/>
      <c r="V2840" s="11"/>
      <c r="W2840" s="11"/>
      <c r="X2840" s="11"/>
      <c r="Y2840" s="11"/>
      <c r="Z2840" s="11"/>
      <c r="AA2840" s="11"/>
      <c r="AB2840" s="11"/>
      <c r="AC2840" s="11"/>
      <c r="AD2840" s="11"/>
      <c r="AE2840" s="11"/>
      <c r="AF2840" s="11"/>
      <c r="AG2840" s="11"/>
      <c r="AH2840" s="11"/>
    </row>
    <row r="2841" spans="1:34" x14ac:dyDescent="0.25">
      <c r="A2841" s="11"/>
      <c r="B2841" s="11"/>
      <c r="C2841" s="11"/>
      <c r="D2841" s="11"/>
      <c r="E2841" s="11"/>
      <c r="H2841" s="11"/>
      <c r="I2841" s="202"/>
      <c r="J2841" s="11"/>
      <c r="K2841" s="11"/>
      <c r="L2841" s="11"/>
      <c r="M2841" s="11"/>
      <c r="N2841" s="11"/>
      <c r="O2841" s="11"/>
      <c r="P2841" s="11"/>
      <c r="Q2841" s="11"/>
      <c r="R2841" s="11"/>
      <c r="S2841" s="11"/>
      <c r="T2841" s="11"/>
      <c r="U2841" s="11"/>
      <c r="V2841" s="11"/>
      <c r="W2841" s="11"/>
      <c r="X2841" s="11"/>
      <c r="Y2841" s="11"/>
      <c r="Z2841" s="11"/>
      <c r="AA2841" s="11"/>
      <c r="AB2841" s="11"/>
      <c r="AC2841" s="11"/>
      <c r="AD2841" s="11"/>
      <c r="AE2841" s="11"/>
      <c r="AF2841" s="11"/>
      <c r="AG2841" s="11"/>
      <c r="AH2841" s="11"/>
    </row>
    <row r="2842" spans="1:34" x14ac:dyDescent="0.25">
      <c r="A2842" s="11"/>
      <c r="B2842" s="11"/>
      <c r="C2842" s="11"/>
      <c r="D2842" s="11"/>
      <c r="E2842" s="11"/>
      <c r="H2842" s="11"/>
      <c r="I2842" s="202"/>
      <c r="J2842" s="11"/>
      <c r="K2842" s="11"/>
      <c r="L2842" s="11"/>
      <c r="M2842" s="11"/>
      <c r="N2842" s="11"/>
      <c r="O2842" s="11"/>
      <c r="P2842" s="11"/>
      <c r="Q2842" s="11"/>
      <c r="R2842" s="11"/>
      <c r="S2842" s="11"/>
      <c r="T2842" s="11"/>
      <c r="U2842" s="11"/>
      <c r="V2842" s="11"/>
      <c r="W2842" s="11"/>
      <c r="X2842" s="11"/>
      <c r="Y2842" s="11"/>
      <c r="Z2842" s="11"/>
      <c r="AA2842" s="11"/>
      <c r="AB2842" s="11"/>
      <c r="AC2842" s="11"/>
      <c r="AD2842" s="11"/>
      <c r="AE2842" s="11"/>
      <c r="AF2842" s="11"/>
      <c r="AG2842" s="11"/>
      <c r="AH2842" s="11"/>
    </row>
    <row r="2843" spans="1:34" x14ac:dyDescent="0.25">
      <c r="A2843" s="11"/>
      <c r="B2843" s="11"/>
      <c r="C2843" s="11"/>
      <c r="D2843" s="11"/>
      <c r="E2843" s="11"/>
      <c r="H2843" s="11"/>
      <c r="I2843" s="202"/>
      <c r="J2843" s="11"/>
      <c r="K2843" s="11"/>
      <c r="L2843" s="11"/>
      <c r="M2843" s="11"/>
      <c r="N2843" s="11"/>
      <c r="O2843" s="11"/>
      <c r="P2843" s="11"/>
      <c r="Q2843" s="11"/>
      <c r="R2843" s="11"/>
      <c r="S2843" s="11"/>
      <c r="T2843" s="11"/>
      <c r="U2843" s="11"/>
      <c r="V2843" s="11"/>
      <c r="W2843" s="11"/>
      <c r="X2843" s="11"/>
      <c r="Y2843" s="11"/>
      <c r="Z2843" s="11"/>
      <c r="AA2843" s="11"/>
      <c r="AB2843" s="11"/>
      <c r="AC2843" s="11"/>
      <c r="AD2843" s="11"/>
      <c r="AE2843" s="11"/>
      <c r="AF2843" s="11"/>
      <c r="AG2843" s="11"/>
      <c r="AH2843" s="11"/>
    </row>
    <row r="2844" spans="1:34" x14ac:dyDescent="0.25">
      <c r="A2844" s="11"/>
      <c r="B2844" s="11"/>
      <c r="C2844" s="11"/>
      <c r="D2844" s="11"/>
      <c r="E2844" s="11"/>
      <c r="H2844" s="11"/>
      <c r="I2844" s="202"/>
      <c r="J2844" s="11"/>
      <c r="K2844" s="11"/>
      <c r="L2844" s="11"/>
      <c r="M2844" s="11"/>
      <c r="N2844" s="11"/>
      <c r="O2844" s="11"/>
      <c r="P2844" s="11"/>
      <c r="Q2844" s="11"/>
      <c r="R2844" s="11"/>
      <c r="S2844" s="11"/>
      <c r="T2844" s="11"/>
      <c r="U2844" s="11"/>
      <c r="V2844" s="11"/>
      <c r="W2844" s="11"/>
      <c r="X2844" s="11"/>
      <c r="Y2844" s="11"/>
      <c r="Z2844" s="11"/>
      <c r="AA2844" s="11"/>
      <c r="AB2844" s="11"/>
      <c r="AC2844" s="11"/>
      <c r="AD2844" s="11"/>
      <c r="AE2844" s="11"/>
      <c r="AF2844" s="11"/>
      <c r="AG2844" s="11"/>
      <c r="AH2844" s="11"/>
    </row>
    <row r="2845" spans="1:34" x14ac:dyDescent="0.25">
      <c r="A2845" s="11"/>
      <c r="B2845" s="11"/>
      <c r="C2845" s="11"/>
      <c r="D2845" s="11"/>
      <c r="E2845" s="11"/>
      <c r="H2845" s="11"/>
      <c r="I2845" s="202"/>
      <c r="J2845" s="11"/>
      <c r="K2845" s="11"/>
      <c r="L2845" s="11"/>
      <c r="M2845" s="11"/>
      <c r="N2845" s="11"/>
      <c r="O2845" s="11"/>
      <c r="P2845" s="11"/>
      <c r="Q2845" s="11"/>
      <c r="R2845" s="11"/>
      <c r="S2845" s="11"/>
      <c r="T2845" s="11"/>
      <c r="U2845" s="11"/>
      <c r="V2845" s="11"/>
      <c r="W2845" s="11"/>
      <c r="X2845" s="11"/>
      <c r="Y2845" s="11"/>
      <c r="Z2845" s="11"/>
      <c r="AA2845" s="11"/>
      <c r="AB2845" s="11"/>
      <c r="AC2845" s="11"/>
      <c r="AD2845" s="11"/>
      <c r="AE2845" s="11"/>
      <c r="AF2845" s="11"/>
      <c r="AG2845" s="11"/>
      <c r="AH2845" s="11"/>
    </row>
    <row r="2846" spans="1:34" x14ac:dyDescent="0.25">
      <c r="A2846" s="11"/>
      <c r="B2846" s="11"/>
      <c r="C2846" s="11"/>
      <c r="D2846" s="11"/>
      <c r="E2846" s="11"/>
      <c r="H2846" s="11"/>
      <c r="I2846" s="202"/>
      <c r="J2846" s="11"/>
      <c r="K2846" s="11"/>
      <c r="L2846" s="11"/>
      <c r="M2846" s="11"/>
      <c r="N2846" s="11"/>
      <c r="O2846" s="11"/>
      <c r="P2846" s="11"/>
      <c r="Q2846" s="11"/>
      <c r="R2846" s="11"/>
      <c r="S2846" s="11"/>
      <c r="T2846" s="11"/>
      <c r="U2846" s="11"/>
      <c r="V2846" s="11"/>
      <c r="W2846" s="11"/>
      <c r="X2846" s="11"/>
      <c r="Y2846" s="11"/>
      <c r="Z2846" s="11"/>
      <c r="AA2846" s="11"/>
      <c r="AB2846" s="11"/>
      <c r="AC2846" s="11"/>
      <c r="AD2846" s="11"/>
      <c r="AE2846" s="11"/>
      <c r="AF2846" s="11"/>
      <c r="AG2846" s="11"/>
      <c r="AH2846" s="11"/>
    </row>
    <row r="2847" spans="1:34" x14ac:dyDescent="0.25">
      <c r="A2847" s="11"/>
      <c r="B2847" s="11"/>
      <c r="C2847" s="11"/>
      <c r="D2847" s="11"/>
      <c r="E2847" s="11"/>
      <c r="H2847" s="11"/>
      <c r="I2847" s="202"/>
      <c r="J2847" s="11"/>
      <c r="K2847" s="11"/>
      <c r="L2847" s="11"/>
      <c r="M2847" s="11"/>
      <c r="N2847" s="11"/>
      <c r="O2847" s="11"/>
      <c r="P2847" s="11"/>
      <c r="Q2847" s="11"/>
      <c r="R2847" s="11"/>
      <c r="S2847" s="11"/>
      <c r="T2847" s="11"/>
      <c r="U2847" s="11"/>
      <c r="V2847" s="11"/>
      <c r="W2847" s="11"/>
      <c r="X2847" s="11"/>
      <c r="Y2847" s="11"/>
      <c r="Z2847" s="11"/>
      <c r="AA2847" s="11"/>
      <c r="AB2847" s="11"/>
      <c r="AC2847" s="11"/>
      <c r="AD2847" s="11"/>
      <c r="AE2847" s="11"/>
      <c r="AF2847" s="11"/>
      <c r="AG2847" s="11"/>
      <c r="AH2847" s="11"/>
    </row>
    <row r="2848" spans="1:34" x14ac:dyDescent="0.25">
      <c r="A2848" s="11"/>
      <c r="B2848" s="11"/>
      <c r="C2848" s="11"/>
      <c r="D2848" s="11"/>
      <c r="E2848" s="11"/>
      <c r="H2848" s="11"/>
      <c r="I2848" s="202"/>
      <c r="J2848" s="11"/>
      <c r="K2848" s="11"/>
      <c r="L2848" s="11"/>
      <c r="M2848" s="11"/>
      <c r="N2848" s="11"/>
      <c r="O2848" s="11"/>
      <c r="P2848" s="11"/>
      <c r="Q2848" s="11"/>
      <c r="R2848" s="11"/>
      <c r="S2848" s="11"/>
      <c r="T2848" s="11"/>
      <c r="U2848" s="11"/>
      <c r="V2848" s="11"/>
      <c r="W2848" s="11"/>
      <c r="X2848" s="11"/>
      <c r="Y2848" s="11"/>
      <c r="Z2848" s="11"/>
      <c r="AA2848" s="11"/>
      <c r="AB2848" s="11"/>
      <c r="AC2848" s="11"/>
      <c r="AD2848" s="11"/>
      <c r="AE2848" s="11"/>
      <c r="AF2848" s="11"/>
      <c r="AG2848" s="11"/>
      <c r="AH2848" s="11"/>
    </row>
    <row r="2849" spans="1:34" x14ac:dyDescent="0.25">
      <c r="A2849" s="11"/>
      <c r="B2849" s="11"/>
      <c r="C2849" s="11"/>
      <c r="D2849" s="11"/>
      <c r="E2849" s="11"/>
      <c r="H2849" s="11"/>
      <c r="I2849" s="202"/>
      <c r="J2849" s="11"/>
      <c r="K2849" s="11"/>
      <c r="L2849" s="11"/>
      <c r="M2849" s="11"/>
      <c r="N2849" s="11"/>
      <c r="O2849" s="11"/>
      <c r="P2849" s="11"/>
      <c r="Q2849" s="11"/>
      <c r="R2849" s="11"/>
      <c r="S2849" s="11"/>
      <c r="T2849" s="11"/>
      <c r="U2849" s="11"/>
      <c r="V2849" s="11"/>
      <c r="W2849" s="11"/>
      <c r="X2849" s="11"/>
      <c r="Y2849" s="11"/>
      <c r="Z2849" s="11"/>
      <c r="AA2849" s="11"/>
      <c r="AB2849" s="11"/>
      <c r="AC2849" s="11"/>
      <c r="AD2849" s="11"/>
      <c r="AE2849" s="11"/>
      <c r="AF2849" s="11"/>
      <c r="AG2849" s="11"/>
      <c r="AH2849" s="11"/>
    </row>
    <row r="2850" spans="1:34" x14ac:dyDescent="0.25">
      <c r="A2850" s="11"/>
      <c r="B2850" s="11"/>
      <c r="C2850" s="11"/>
      <c r="D2850" s="11"/>
      <c r="E2850" s="11"/>
      <c r="H2850" s="11"/>
      <c r="I2850" s="202"/>
      <c r="J2850" s="11"/>
      <c r="K2850" s="11"/>
      <c r="L2850" s="11"/>
      <c r="M2850" s="11"/>
      <c r="N2850" s="11"/>
      <c r="O2850" s="11"/>
      <c r="P2850" s="11"/>
      <c r="Q2850" s="11"/>
      <c r="R2850" s="11"/>
      <c r="S2850" s="11"/>
      <c r="T2850" s="11"/>
      <c r="U2850" s="11"/>
      <c r="V2850" s="11"/>
      <c r="W2850" s="11"/>
      <c r="X2850" s="11"/>
      <c r="Y2850" s="11"/>
      <c r="Z2850" s="11"/>
      <c r="AA2850" s="11"/>
      <c r="AB2850" s="11"/>
      <c r="AC2850" s="11"/>
      <c r="AD2850" s="11"/>
      <c r="AE2850" s="11"/>
      <c r="AF2850" s="11"/>
      <c r="AG2850" s="11"/>
      <c r="AH2850" s="11"/>
    </row>
    <row r="2851" spans="1:34" x14ac:dyDescent="0.25">
      <c r="A2851" s="11"/>
      <c r="B2851" s="11"/>
      <c r="C2851" s="11"/>
      <c r="D2851" s="11"/>
      <c r="E2851" s="11"/>
      <c r="H2851" s="11"/>
      <c r="I2851" s="202"/>
      <c r="J2851" s="11"/>
      <c r="K2851" s="11"/>
      <c r="L2851" s="11"/>
      <c r="M2851" s="11"/>
      <c r="N2851" s="11"/>
      <c r="O2851" s="11"/>
      <c r="P2851" s="11"/>
      <c r="Q2851" s="11"/>
      <c r="R2851" s="11"/>
      <c r="S2851" s="11"/>
      <c r="T2851" s="11"/>
      <c r="U2851" s="11"/>
      <c r="V2851" s="11"/>
      <c r="W2851" s="11"/>
      <c r="X2851" s="11"/>
      <c r="Y2851" s="11"/>
      <c r="Z2851" s="11"/>
      <c r="AA2851" s="11"/>
      <c r="AB2851" s="11"/>
      <c r="AC2851" s="11"/>
      <c r="AD2851" s="11"/>
      <c r="AE2851" s="11"/>
      <c r="AF2851" s="11"/>
      <c r="AG2851" s="11"/>
      <c r="AH2851" s="11"/>
    </row>
    <row r="2852" spans="1:34" x14ac:dyDescent="0.25">
      <c r="A2852" s="11"/>
      <c r="B2852" s="11"/>
      <c r="C2852" s="11"/>
      <c r="D2852" s="11"/>
      <c r="E2852" s="11"/>
      <c r="H2852" s="11"/>
      <c r="I2852" s="202"/>
      <c r="J2852" s="11"/>
      <c r="K2852" s="11"/>
      <c r="L2852" s="11"/>
      <c r="M2852" s="11"/>
      <c r="N2852" s="11"/>
      <c r="O2852" s="11"/>
      <c r="P2852" s="11"/>
      <c r="Q2852" s="11"/>
      <c r="R2852" s="11"/>
      <c r="S2852" s="11"/>
      <c r="T2852" s="11"/>
      <c r="U2852" s="11"/>
      <c r="V2852" s="11"/>
      <c r="W2852" s="11"/>
      <c r="X2852" s="11"/>
      <c r="Y2852" s="11"/>
      <c r="Z2852" s="11"/>
      <c r="AA2852" s="11"/>
      <c r="AB2852" s="11"/>
      <c r="AC2852" s="11"/>
      <c r="AD2852" s="11"/>
      <c r="AE2852" s="11"/>
      <c r="AF2852" s="11"/>
      <c r="AG2852" s="11"/>
      <c r="AH2852" s="11"/>
    </row>
    <row r="2853" spans="1:34" x14ac:dyDescent="0.25">
      <c r="A2853" s="11"/>
      <c r="B2853" s="11"/>
      <c r="C2853" s="11"/>
      <c r="D2853" s="11"/>
      <c r="E2853" s="11"/>
      <c r="H2853" s="11"/>
      <c r="I2853" s="202"/>
      <c r="J2853" s="11"/>
      <c r="K2853" s="11"/>
      <c r="L2853" s="11"/>
      <c r="M2853" s="11"/>
      <c r="N2853" s="11"/>
      <c r="O2853" s="11"/>
      <c r="P2853" s="11"/>
      <c r="Q2853" s="11"/>
      <c r="R2853" s="11"/>
      <c r="S2853" s="11"/>
      <c r="T2853" s="11"/>
      <c r="U2853" s="11"/>
      <c r="V2853" s="11"/>
      <c r="W2853" s="11"/>
      <c r="X2853" s="11"/>
      <c r="Y2853" s="11"/>
      <c r="Z2853" s="11"/>
      <c r="AA2853" s="11"/>
      <c r="AB2853" s="11"/>
      <c r="AC2853" s="11"/>
      <c r="AD2853" s="11"/>
      <c r="AE2853" s="11"/>
      <c r="AF2853" s="11"/>
      <c r="AG2853" s="11"/>
      <c r="AH2853" s="11"/>
    </row>
    <row r="2854" spans="1:34" x14ac:dyDescent="0.25">
      <c r="A2854" s="11"/>
      <c r="B2854" s="11"/>
      <c r="C2854" s="11"/>
      <c r="D2854" s="11"/>
      <c r="E2854" s="11"/>
      <c r="H2854" s="11"/>
      <c r="I2854" s="202"/>
      <c r="J2854" s="11"/>
      <c r="K2854" s="11"/>
      <c r="L2854" s="11"/>
      <c r="M2854" s="11"/>
      <c r="N2854" s="11"/>
      <c r="O2854" s="11"/>
      <c r="P2854" s="11"/>
      <c r="Q2854" s="11"/>
      <c r="R2854" s="11"/>
      <c r="S2854" s="11"/>
      <c r="T2854" s="11"/>
      <c r="U2854" s="11"/>
      <c r="V2854" s="11"/>
      <c r="W2854" s="11"/>
      <c r="X2854" s="11"/>
      <c r="Y2854" s="11"/>
      <c r="Z2854" s="11"/>
      <c r="AA2854" s="11"/>
      <c r="AB2854" s="11"/>
      <c r="AC2854" s="11"/>
      <c r="AD2854" s="11"/>
      <c r="AE2854" s="11"/>
      <c r="AF2854" s="11"/>
      <c r="AG2854" s="11"/>
      <c r="AH2854" s="11"/>
    </row>
    <row r="2855" spans="1:34" x14ac:dyDescent="0.25">
      <c r="A2855" s="11"/>
      <c r="B2855" s="11"/>
      <c r="C2855" s="11"/>
      <c r="D2855" s="11"/>
      <c r="E2855" s="11"/>
      <c r="H2855" s="11"/>
      <c r="I2855" s="202"/>
      <c r="J2855" s="11"/>
      <c r="K2855" s="11"/>
      <c r="L2855" s="11"/>
      <c r="M2855" s="11"/>
      <c r="N2855" s="11"/>
      <c r="O2855" s="11"/>
      <c r="P2855" s="11"/>
      <c r="Q2855" s="11"/>
      <c r="R2855" s="11"/>
      <c r="S2855" s="11"/>
      <c r="T2855" s="11"/>
      <c r="U2855" s="11"/>
      <c r="V2855" s="11"/>
      <c r="W2855" s="11"/>
      <c r="X2855" s="11"/>
      <c r="Y2855" s="11"/>
      <c r="Z2855" s="11"/>
      <c r="AA2855" s="11"/>
      <c r="AB2855" s="11"/>
      <c r="AC2855" s="11"/>
      <c r="AD2855" s="11"/>
      <c r="AE2855" s="11"/>
      <c r="AF2855" s="11"/>
      <c r="AG2855" s="11"/>
      <c r="AH2855" s="11"/>
    </row>
    <row r="2856" spans="1:34" x14ac:dyDescent="0.25">
      <c r="A2856" s="11"/>
      <c r="B2856" s="11"/>
      <c r="C2856" s="11"/>
      <c r="D2856" s="11"/>
      <c r="E2856" s="11"/>
      <c r="H2856" s="11"/>
      <c r="I2856" s="202"/>
      <c r="J2856" s="11"/>
      <c r="K2856" s="11"/>
      <c r="L2856" s="11"/>
      <c r="M2856" s="11"/>
      <c r="N2856" s="11"/>
      <c r="O2856" s="11"/>
      <c r="P2856" s="11"/>
      <c r="Q2856" s="11"/>
      <c r="R2856" s="11"/>
      <c r="S2856" s="11"/>
      <c r="T2856" s="11"/>
      <c r="U2856" s="11"/>
      <c r="V2856" s="11"/>
      <c r="W2856" s="11"/>
      <c r="X2856" s="11"/>
      <c r="Y2856" s="11"/>
      <c r="Z2856" s="11"/>
      <c r="AA2856" s="11"/>
      <c r="AB2856" s="11"/>
      <c r="AC2856" s="11"/>
      <c r="AD2856" s="11"/>
      <c r="AE2856" s="11"/>
      <c r="AF2856" s="11"/>
      <c r="AG2856" s="11"/>
      <c r="AH2856" s="11"/>
    </row>
    <row r="2857" spans="1:34" x14ac:dyDescent="0.25">
      <c r="A2857" s="11"/>
      <c r="B2857" s="11"/>
      <c r="C2857" s="11"/>
      <c r="D2857" s="11"/>
      <c r="E2857" s="11"/>
      <c r="H2857" s="11"/>
      <c r="I2857" s="202"/>
      <c r="J2857" s="11"/>
      <c r="K2857" s="11"/>
      <c r="L2857" s="11"/>
      <c r="M2857" s="11"/>
      <c r="N2857" s="11"/>
      <c r="O2857" s="11"/>
      <c r="P2857" s="11"/>
      <c r="Q2857" s="11"/>
      <c r="R2857" s="11"/>
      <c r="S2857" s="11"/>
      <c r="T2857" s="11"/>
      <c r="U2857" s="11"/>
      <c r="V2857" s="11"/>
      <c r="W2857" s="11"/>
      <c r="X2857" s="11"/>
      <c r="Y2857" s="11"/>
      <c r="Z2857" s="11"/>
      <c r="AA2857" s="11"/>
      <c r="AB2857" s="11"/>
      <c r="AC2857" s="11"/>
      <c r="AD2857" s="11"/>
      <c r="AE2857" s="11"/>
      <c r="AF2857" s="11"/>
      <c r="AG2857" s="11"/>
      <c r="AH2857" s="11"/>
    </row>
    <row r="2858" spans="1:34" x14ac:dyDescent="0.25">
      <c r="A2858" s="11"/>
      <c r="B2858" s="11"/>
      <c r="C2858" s="11"/>
      <c r="D2858" s="11"/>
      <c r="E2858" s="11"/>
      <c r="H2858" s="11"/>
      <c r="I2858" s="202"/>
      <c r="J2858" s="11"/>
      <c r="K2858" s="11"/>
      <c r="L2858" s="11"/>
      <c r="M2858" s="11"/>
      <c r="N2858" s="11"/>
      <c r="O2858" s="11"/>
      <c r="P2858" s="11"/>
      <c r="Q2858" s="11"/>
      <c r="R2858" s="11"/>
      <c r="S2858" s="11"/>
      <c r="T2858" s="11"/>
      <c r="U2858" s="11"/>
      <c r="V2858" s="11"/>
      <c r="W2858" s="11"/>
      <c r="X2858" s="11"/>
      <c r="Y2858" s="11"/>
      <c r="Z2858" s="11"/>
      <c r="AA2858" s="11"/>
      <c r="AB2858" s="11"/>
      <c r="AC2858" s="11"/>
      <c r="AD2858" s="11"/>
      <c r="AE2858" s="11"/>
      <c r="AF2858" s="11"/>
      <c r="AG2858" s="11"/>
      <c r="AH2858" s="11"/>
    </row>
    <row r="2859" spans="1:34" x14ac:dyDescent="0.25">
      <c r="A2859" s="11"/>
      <c r="B2859" s="11"/>
      <c r="C2859" s="11"/>
      <c r="D2859" s="11"/>
      <c r="E2859" s="11"/>
      <c r="H2859" s="11"/>
      <c r="I2859" s="202"/>
      <c r="J2859" s="11"/>
      <c r="K2859" s="11"/>
      <c r="L2859" s="11"/>
      <c r="M2859" s="11"/>
      <c r="N2859" s="11"/>
      <c r="O2859" s="11"/>
      <c r="P2859" s="11"/>
      <c r="Q2859" s="11"/>
      <c r="R2859" s="11"/>
      <c r="S2859" s="11"/>
      <c r="T2859" s="11"/>
      <c r="U2859" s="11"/>
      <c r="V2859" s="11"/>
      <c r="W2859" s="11"/>
      <c r="X2859" s="11"/>
      <c r="Y2859" s="11"/>
      <c r="Z2859" s="11"/>
      <c r="AA2859" s="11"/>
      <c r="AB2859" s="11"/>
      <c r="AC2859" s="11"/>
      <c r="AD2859" s="11"/>
      <c r="AE2859" s="11"/>
      <c r="AF2859" s="11"/>
      <c r="AG2859" s="11"/>
      <c r="AH2859" s="11"/>
    </row>
    <row r="2860" spans="1:34" x14ac:dyDescent="0.25">
      <c r="A2860" s="11"/>
      <c r="B2860" s="11"/>
      <c r="C2860" s="11"/>
      <c r="D2860" s="11"/>
      <c r="E2860" s="11"/>
      <c r="H2860" s="11"/>
      <c r="I2860" s="202"/>
      <c r="J2860" s="11"/>
      <c r="K2860" s="11"/>
      <c r="L2860" s="11"/>
      <c r="M2860" s="11"/>
      <c r="N2860" s="11"/>
      <c r="O2860" s="11"/>
      <c r="P2860" s="11"/>
      <c r="Q2860" s="11"/>
      <c r="R2860" s="11"/>
      <c r="S2860" s="11"/>
      <c r="T2860" s="11"/>
      <c r="U2860" s="11"/>
      <c r="V2860" s="11"/>
      <c r="W2860" s="11"/>
      <c r="X2860" s="11"/>
      <c r="Y2860" s="11"/>
      <c r="Z2860" s="11"/>
      <c r="AA2860" s="11"/>
      <c r="AB2860" s="11"/>
      <c r="AC2860" s="11"/>
      <c r="AD2860" s="11"/>
      <c r="AE2860" s="11"/>
      <c r="AF2860" s="11"/>
      <c r="AG2860" s="11"/>
      <c r="AH2860" s="11"/>
    </row>
    <row r="2861" spans="1:34" x14ac:dyDescent="0.25">
      <c r="A2861" s="11"/>
      <c r="B2861" s="11"/>
      <c r="C2861" s="11"/>
      <c r="D2861" s="11"/>
      <c r="E2861" s="11"/>
      <c r="H2861" s="11"/>
      <c r="I2861" s="202"/>
      <c r="J2861" s="11"/>
      <c r="K2861" s="11"/>
      <c r="L2861" s="11"/>
      <c r="M2861" s="11"/>
      <c r="N2861" s="11"/>
      <c r="O2861" s="11"/>
      <c r="P2861" s="11"/>
      <c r="Q2861" s="11"/>
      <c r="R2861" s="11"/>
      <c r="S2861" s="11"/>
      <c r="T2861" s="11"/>
      <c r="U2861" s="11"/>
      <c r="V2861" s="11"/>
      <c r="W2861" s="11"/>
      <c r="X2861" s="11"/>
      <c r="Y2861" s="11"/>
      <c r="Z2861" s="11"/>
      <c r="AA2861" s="11"/>
      <c r="AB2861" s="11"/>
      <c r="AC2861" s="11"/>
      <c r="AD2861" s="11"/>
      <c r="AE2861" s="11"/>
      <c r="AF2861" s="11"/>
      <c r="AG2861" s="11"/>
      <c r="AH2861" s="11"/>
    </row>
    <row r="2862" spans="1:34" x14ac:dyDescent="0.25">
      <c r="A2862" s="11"/>
      <c r="B2862" s="11"/>
      <c r="C2862" s="11"/>
      <c r="D2862" s="11"/>
      <c r="E2862" s="11"/>
      <c r="H2862" s="11"/>
      <c r="I2862" s="202"/>
      <c r="J2862" s="11"/>
      <c r="K2862" s="11"/>
      <c r="L2862" s="11"/>
      <c r="M2862" s="11"/>
      <c r="N2862" s="11"/>
      <c r="O2862" s="11"/>
      <c r="P2862" s="11"/>
      <c r="Q2862" s="11"/>
      <c r="R2862" s="11"/>
      <c r="S2862" s="11"/>
      <c r="T2862" s="11"/>
      <c r="U2862" s="11"/>
      <c r="V2862" s="11"/>
      <c r="W2862" s="11"/>
      <c r="X2862" s="11"/>
      <c r="Y2862" s="11"/>
      <c r="Z2862" s="11"/>
      <c r="AA2862" s="11"/>
      <c r="AB2862" s="11"/>
      <c r="AC2862" s="11"/>
      <c r="AD2862" s="11"/>
      <c r="AE2862" s="11"/>
      <c r="AF2862" s="11"/>
      <c r="AG2862" s="11"/>
      <c r="AH2862" s="11"/>
    </row>
    <row r="2863" spans="1:34" x14ac:dyDescent="0.25">
      <c r="A2863" s="11"/>
      <c r="B2863" s="11"/>
      <c r="C2863" s="11"/>
      <c r="D2863" s="11"/>
      <c r="E2863" s="11"/>
      <c r="H2863" s="11"/>
      <c r="I2863" s="202"/>
      <c r="J2863" s="11"/>
      <c r="K2863" s="11"/>
      <c r="L2863" s="11"/>
      <c r="M2863" s="11"/>
      <c r="N2863" s="11"/>
      <c r="O2863" s="11"/>
      <c r="P2863" s="11"/>
      <c r="Q2863" s="11"/>
      <c r="R2863" s="11"/>
      <c r="S2863" s="11"/>
      <c r="T2863" s="11"/>
      <c r="U2863" s="11"/>
      <c r="V2863" s="11"/>
      <c r="W2863" s="11"/>
      <c r="X2863" s="11"/>
      <c r="Y2863" s="11"/>
      <c r="Z2863" s="11"/>
      <c r="AA2863" s="11"/>
      <c r="AB2863" s="11"/>
      <c r="AC2863" s="11"/>
      <c r="AD2863" s="11"/>
      <c r="AE2863" s="11"/>
      <c r="AF2863" s="11"/>
      <c r="AG2863" s="11"/>
      <c r="AH2863" s="11"/>
    </row>
    <row r="2864" spans="1:34" x14ac:dyDescent="0.25">
      <c r="A2864" s="11"/>
      <c r="B2864" s="11"/>
      <c r="C2864" s="11"/>
      <c r="D2864" s="11"/>
      <c r="E2864" s="11"/>
      <c r="H2864" s="11"/>
      <c r="I2864" s="202"/>
      <c r="J2864" s="11"/>
      <c r="K2864" s="11"/>
      <c r="L2864" s="11"/>
      <c r="M2864" s="11"/>
      <c r="N2864" s="11"/>
      <c r="O2864" s="11"/>
      <c r="P2864" s="11"/>
      <c r="Q2864" s="11"/>
      <c r="R2864" s="11"/>
      <c r="S2864" s="11"/>
      <c r="T2864" s="11"/>
      <c r="U2864" s="11"/>
      <c r="V2864" s="11"/>
      <c r="W2864" s="11"/>
      <c r="X2864" s="11"/>
      <c r="Y2864" s="11"/>
      <c r="Z2864" s="11"/>
      <c r="AA2864" s="11"/>
      <c r="AB2864" s="11"/>
      <c r="AC2864" s="11"/>
      <c r="AD2864" s="11"/>
      <c r="AE2864" s="11"/>
      <c r="AF2864" s="11"/>
      <c r="AG2864" s="11"/>
      <c r="AH2864" s="11"/>
    </row>
  </sheetData>
  <mergeCells count="25">
    <mergeCell ref="A179:B179"/>
    <mergeCell ref="A182:E182"/>
    <mergeCell ref="B183:E183"/>
    <mergeCell ref="A185:E185"/>
    <mergeCell ref="D162:D163"/>
    <mergeCell ref="E162:E163"/>
    <mergeCell ref="A164:D164"/>
    <mergeCell ref="A173:D173"/>
    <mergeCell ref="H176:H178"/>
    <mergeCell ref="A177:B177"/>
    <mergeCell ref="A145:D145"/>
    <mergeCell ref="A146:D146"/>
    <mergeCell ref="D153:D154"/>
    <mergeCell ref="E153:E154"/>
    <mergeCell ref="H153:H158"/>
    <mergeCell ref="D155:D156"/>
    <mergeCell ref="E155:E156"/>
    <mergeCell ref="D157:D158"/>
    <mergeCell ref="E157:E158"/>
    <mergeCell ref="A1:D1"/>
    <mergeCell ref="H1:H2"/>
    <mergeCell ref="A2:D2"/>
    <mergeCell ref="F5:F12"/>
    <mergeCell ref="H51:H56"/>
    <mergeCell ref="H116:H118"/>
  </mergeCells>
  <conditionalFormatting sqref="D65:D68 D72:D77 D60:D62 D84:D103 A101:A103 A82:A86 A94:A99 A34:A46">
    <cfRule type="cellIs" dxfId="22" priority="10" stopIfTrue="1" operator="equal">
      <formula>"Not in use"</formula>
    </cfRule>
  </conditionalFormatting>
  <conditionalFormatting sqref="E65:E68 E72:E77 E60:E62 B101:B103 B82:B86 B72:B79 B94:B99 E84:E103">
    <cfRule type="cellIs" dxfId="21" priority="11" stopIfTrue="1" operator="equal">
      <formula>0</formula>
    </cfRule>
  </conditionalFormatting>
  <conditionalFormatting sqref="A71:A79">
    <cfRule type="cellIs" dxfId="20" priority="12" stopIfTrue="1" operator="equal">
      <formula>"Staffing: not in use"</formula>
    </cfRule>
  </conditionalFormatting>
  <conditionalFormatting sqref="E54">
    <cfRule type="cellIs" dxfId="19" priority="13" stopIfTrue="1" operator="equal">
      <formula>0</formula>
    </cfRule>
  </conditionalFormatting>
  <conditionalFormatting sqref="E117">
    <cfRule type="cellIs" dxfId="18" priority="14" stopIfTrue="1" operator="notEqual">
      <formula>0</formula>
    </cfRule>
  </conditionalFormatting>
  <conditionalFormatting sqref="B183:E183">
    <cfRule type="cellIs" dxfId="17" priority="15" stopIfTrue="1" operator="equal">
      <formula>"(please enter your name here if you are able to certify the above statement as being correct)"</formula>
    </cfRule>
    <cfRule type="expression" dxfId="16" priority="16" stopIfTrue="1">
      <formula>ISBLANK($B$183)</formula>
    </cfRule>
  </conditionalFormatting>
  <conditionalFormatting sqref="D177">
    <cfRule type="expression" dxfId="15" priority="17" stopIfTrue="1">
      <formula>ISBLANK($D$177)</formula>
    </cfRule>
  </conditionalFormatting>
  <conditionalFormatting sqref="A185:E185">
    <cfRule type="cellIs" dxfId="14" priority="18" stopIfTrue="1" operator="equal">
      <formula>"Please address all issues detailed in column H before creating the budget return for the Schools Finance Team"</formula>
    </cfRule>
  </conditionalFormatting>
  <conditionalFormatting sqref="D34:D46">
    <cfRule type="cellIs" dxfId="13" priority="19" stopIfTrue="1" operator="equal">
      <formula>0</formula>
    </cfRule>
  </conditionalFormatting>
  <conditionalFormatting sqref="E2">
    <cfRule type="cellIs" dxfId="12" priority="20" stopIfTrue="1" operator="equal">
      <formula>"(please enter)"</formula>
    </cfRule>
    <cfRule type="cellIs" dxfId="11" priority="21" stopIfTrue="1" operator="equal">
      <formula>""</formula>
    </cfRule>
  </conditionalFormatting>
  <conditionalFormatting sqref="A1:D1">
    <cfRule type="cellIs" dxfId="10" priority="22" stopIfTrue="1" operator="equal">
      <formula>""""""</formula>
    </cfRule>
    <cfRule type="cellIs" dxfId="9" priority="23" stopIfTrue="1" operator="equal">
      <formula>"(Please enter your school's cost code on the Income sheet)"</formula>
    </cfRule>
  </conditionalFormatting>
  <conditionalFormatting sqref="A12:A29">
    <cfRule type="expression" dxfId="8" priority="9" stopIfTrue="1">
      <formula>AND(A12="Other: Please enter description",D12&lt;&gt;0)</formula>
    </cfRule>
  </conditionalFormatting>
  <conditionalFormatting sqref="A34:A46">
    <cfRule type="expression" dxfId="7" priority="8" stopIfTrue="1">
      <formula>AND(A34="Not in use",D34&lt;&gt;0)</formula>
    </cfRule>
  </conditionalFormatting>
  <conditionalFormatting sqref="A72:A79">
    <cfRule type="expression" dxfId="6" priority="7" stopIfTrue="1">
      <formula>AND($A72="Staffing: not in use",$B72&lt;&gt;0)</formula>
    </cfRule>
  </conditionalFormatting>
  <conditionalFormatting sqref="D60:D62 D65:D68 D72:D77 D84:D103">
    <cfRule type="expression" dxfId="5" priority="6" stopIfTrue="1">
      <formula>"and(A82=""Not in use"",B82&lt;&gt;0)"</formula>
    </cfRule>
  </conditionalFormatting>
  <conditionalFormatting sqref="A82:A86 A94:A99 A102:A103 D84:D103 D72:D77 D65:D68 D60:D62">
    <cfRule type="expression" dxfId="4" priority="5" stopIfTrue="1">
      <formula>AND(A60="Not in use",B60&lt;&gt;0)</formula>
    </cfRule>
  </conditionalFormatting>
  <conditionalFormatting sqref="B127:B130 B133:B140">
    <cfRule type="expression" dxfId="3" priority="4" stopIfTrue="1">
      <formula>$I127=1</formula>
    </cfRule>
  </conditionalFormatting>
  <conditionalFormatting sqref="E153">
    <cfRule type="expression" dxfId="2" priority="3" stopIfTrue="1">
      <formula>$I$153=1</formula>
    </cfRule>
  </conditionalFormatting>
  <conditionalFormatting sqref="E155">
    <cfRule type="expression" dxfId="1" priority="2" stopIfTrue="1">
      <formula>$I$155=1</formula>
    </cfRule>
  </conditionalFormatting>
  <conditionalFormatting sqref="E157">
    <cfRule type="expression" dxfId="0" priority="1" stopIfTrue="1">
      <formula>$I$157=1</formula>
    </cfRule>
  </conditionalFormatting>
  <dataValidations count="1">
    <dataValidation type="decimal" operator="lessThanOrEqual" allowBlank="1" showInputMessage="1" showErrorMessage="1" error="Please enter income as a minus amount" sqref="E157:E158">
      <formula1>0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1]!Create_Report">
                <anchor moveWithCells="1" sizeWithCells="1">
                  <from>
                    <xdr:col>6</xdr:col>
                    <xdr:colOff>47625</xdr:colOff>
                    <xdr:row>184</xdr:row>
                    <xdr:rowOff>95250</xdr:rowOff>
                  </from>
                  <to>
                    <xdr:col>7</xdr:col>
                    <xdr:colOff>0</xdr:colOff>
                    <xdr:row>185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Matching Green Primary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WOODHEAD</dc:creator>
  <cp:lastModifiedBy>Susan WOODHEAD</cp:lastModifiedBy>
  <dcterms:created xsi:type="dcterms:W3CDTF">2019-02-26T16:04:54Z</dcterms:created>
  <dcterms:modified xsi:type="dcterms:W3CDTF">2019-02-26T16:05:37Z</dcterms:modified>
</cp:coreProperties>
</file>