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O:\Finance\Finance 1920\ECF 1920\"/>
    </mc:Choice>
  </mc:AlternateContent>
  <bookViews>
    <workbookView xWindow="0" yWindow="0" windowWidth="19200" windowHeight="10860" tabRatio="451" activeTab="3"/>
  </bookViews>
  <sheets>
    <sheet name="Instructions" sheetId="6" r:id="rId1"/>
    <sheet name="Data" sheetId="3" r:id="rId2"/>
    <sheet name="Calculator" sheetId="2" r:id="rId3"/>
    <sheet name="Summary" sheetId="5" r:id="rId4"/>
    <sheet name="Sheet1" sheetId="7" state="hidden" r:id="rId5"/>
  </sheets>
  <definedNames>
    <definedName name="_xlnm._FilterDatabase" localSheetId="4" hidden="1">Sheet1!$A$10:$I$192</definedName>
    <definedName name="_xlnm.Print_Area" localSheetId="0">Instructions!$A$1:$H$59</definedName>
    <definedName name="_xlnm.Print_Area" localSheetId="3">Summary!$A$1:$M$41</definedName>
    <definedName name="_xlnm.Print_Titles" localSheetId="2">Calculator!$15:$15</definedName>
  </definedNames>
  <calcPr calcId="162913"/>
</workbook>
</file>

<file path=xl/calcChain.xml><?xml version="1.0" encoding="utf-8"?>
<calcChain xmlns="http://schemas.openxmlformats.org/spreadsheetml/2006/main">
  <c r="N2" i="5" l="1"/>
  <c r="C7" i="5" l="1"/>
  <c r="C25" i="5" l="1"/>
  <c r="C21" i="5"/>
  <c r="M2" i="5"/>
  <c r="K158" i="2" l="1"/>
  <c r="C6" i="2"/>
  <c r="I11" i="7"/>
  <c r="D17" i="2" s="1"/>
  <c r="I12" i="7"/>
  <c r="D18" i="2" s="1"/>
  <c r="I13" i="7"/>
  <c r="D19" i="2" s="1"/>
  <c r="J19" i="2" s="1"/>
  <c r="I14" i="7"/>
  <c r="D20" i="2" s="1"/>
  <c r="J20" i="2" s="1"/>
  <c r="I15" i="7"/>
  <c r="D21" i="2" s="1"/>
  <c r="K21" i="2" s="1"/>
  <c r="I16" i="7"/>
  <c r="D22" i="2" s="1"/>
  <c r="K22" i="2" s="1"/>
  <c r="I17" i="7"/>
  <c r="D23" i="2" s="1"/>
  <c r="I18" i="7"/>
  <c r="D24" i="2" s="1"/>
  <c r="I19" i="7"/>
  <c r="D25" i="2" s="1"/>
  <c r="I20" i="7"/>
  <c r="D26" i="2" s="1"/>
  <c r="I21" i="7"/>
  <c r="D27" i="2" s="1"/>
  <c r="J27" i="2" s="1"/>
  <c r="I22" i="7"/>
  <c r="D28" i="2" s="1"/>
  <c r="J28" i="2" s="1"/>
  <c r="I23" i="7"/>
  <c r="D29" i="2" s="1"/>
  <c r="K29" i="2" s="1"/>
  <c r="I24" i="7"/>
  <c r="D30" i="2" s="1"/>
  <c r="J30" i="2" s="1"/>
  <c r="I25" i="7"/>
  <c r="D31" i="2" s="1"/>
  <c r="I26" i="7"/>
  <c r="D32" i="2" s="1"/>
  <c r="I27" i="7"/>
  <c r="D33" i="2" s="1"/>
  <c r="K33" i="2" s="1"/>
  <c r="I28" i="7"/>
  <c r="D34" i="2" s="1"/>
  <c r="K34" i="2" s="1"/>
  <c r="I29" i="7"/>
  <c r="D35" i="2" s="1"/>
  <c r="J35" i="2" s="1"/>
  <c r="I30" i="7"/>
  <c r="D36" i="2" s="1"/>
  <c r="J36" i="2" s="1"/>
  <c r="I31" i="7"/>
  <c r="D37" i="2" s="1"/>
  <c r="J37" i="2" s="1"/>
  <c r="I32" i="7"/>
  <c r="D38" i="2" s="1"/>
  <c r="I33" i="7"/>
  <c r="D39" i="2" s="1"/>
  <c r="J39" i="2" s="1"/>
  <c r="I34" i="7"/>
  <c r="D40" i="2" s="1"/>
  <c r="J40" i="2" s="1"/>
  <c r="I35" i="7"/>
  <c r="D41" i="2" s="1"/>
  <c r="I36" i="7"/>
  <c r="D42" i="2" s="1"/>
  <c r="I37" i="7"/>
  <c r="D43" i="2" s="1"/>
  <c r="J43" i="2" s="1"/>
  <c r="I38" i="7"/>
  <c r="D44" i="2" s="1"/>
  <c r="K44" i="2" s="1"/>
  <c r="I39" i="7"/>
  <c r="D45" i="2" s="1"/>
  <c r="J45" i="2" s="1"/>
  <c r="I40" i="7"/>
  <c r="D46" i="2" s="1"/>
  <c r="J46" i="2" s="1"/>
  <c r="I41" i="7"/>
  <c r="D47" i="2" s="1"/>
  <c r="I42" i="7"/>
  <c r="D48" i="2" s="1"/>
  <c r="I43" i="7"/>
  <c r="D49" i="2" s="1"/>
  <c r="I44" i="7"/>
  <c r="D50" i="2" s="1"/>
  <c r="J50" i="2" s="1"/>
  <c r="I45" i="7"/>
  <c r="D51" i="2" s="1"/>
  <c r="J51" i="2" s="1"/>
  <c r="I46" i="7"/>
  <c r="D52" i="2" s="1"/>
  <c r="K52" i="2" s="1"/>
  <c r="I47" i="7"/>
  <c r="D53" i="2" s="1"/>
  <c r="J53" i="2" s="1"/>
  <c r="I48" i="7"/>
  <c r="D54" i="2" s="1"/>
  <c r="I49" i="7"/>
  <c r="D55" i="2" s="1"/>
  <c r="K55" i="2" s="1"/>
  <c r="I50" i="7"/>
  <c r="D56" i="2" s="1"/>
  <c r="K56" i="2" s="1"/>
  <c r="I51" i="7"/>
  <c r="D57" i="2" s="1"/>
  <c r="I52" i="7"/>
  <c r="D58" i="2" s="1"/>
  <c r="I53" i="7"/>
  <c r="D59" i="2" s="1"/>
  <c r="J59" i="2" s="1"/>
  <c r="I54" i="7"/>
  <c r="D60" i="2" s="1"/>
  <c r="I55" i="7"/>
  <c r="D61" i="2" s="1"/>
  <c r="K61" i="2" s="1"/>
  <c r="I56" i="7"/>
  <c r="D62" i="2" s="1"/>
  <c r="J62" i="2" s="1"/>
  <c r="I57" i="7"/>
  <c r="D63" i="2" s="1"/>
  <c r="I58" i="7"/>
  <c r="D64" i="2" s="1"/>
  <c r="J64" i="2" s="1"/>
  <c r="I59" i="7"/>
  <c r="D65" i="2" s="1"/>
  <c r="J65" i="2" s="1"/>
  <c r="I60" i="7"/>
  <c r="D66" i="2" s="1"/>
  <c r="I61" i="7"/>
  <c r="D67" i="2" s="1"/>
  <c r="J67" i="2" s="1"/>
  <c r="I62" i="7"/>
  <c r="D68" i="2" s="1"/>
  <c r="J68" i="2" s="1"/>
  <c r="I63" i="7"/>
  <c r="D69" i="2" s="1"/>
  <c r="K69" i="2" s="1"/>
  <c r="I64" i="7"/>
  <c r="D70" i="2" s="1"/>
  <c r="K70" i="2" s="1"/>
  <c r="I65" i="7"/>
  <c r="D71" i="2" s="1"/>
  <c r="J71" i="2" s="1"/>
  <c r="I66" i="7"/>
  <c r="D72" i="2" s="1"/>
  <c r="J72" i="2" s="1"/>
  <c r="I67" i="7"/>
  <c r="D73" i="2" s="1"/>
  <c r="I68" i="7"/>
  <c r="D74" i="2" s="1"/>
  <c r="K74" i="2" s="1"/>
  <c r="I69" i="7"/>
  <c r="D75" i="2" s="1"/>
  <c r="K75" i="2" s="1"/>
  <c r="I70" i="7"/>
  <c r="D76" i="2" s="1"/>
  <c r="J76" i="2" s="1"/>
  <c r="I71" i="7"/>
  <c r="D77" i="2" s="1"/>
  <c r="K77" i="2" s="1"/>
  <c r="I72" i="7"/>
  <c r="D78" i="2" s="1"/>
  <c r="J78" i="2" s="1"/>
  <c r="I73" i="7"/>
  <c r="D79" i="2" s="1"/>
  <c r="I74" i="7"/>
  <c r="D80" i="2" s="1"/>
  <c r="K80" i="2" s="1"/>
  <c r="I75" i="7"/>
  <c r="D81" i="2" s="1"/>
  <c r="I76" i="7"/>
  <c r="D82" i="2" s="1"/>
  <c r="I77" i="7"/>
  <c r="D83" i="2" s="1"/>
  <c r="K83" i="2" s="1"/>
  <c r="I78" i="7"/>
  <c r="D84" i="2" s="1"/>
  <c r="K84" i="2" s="1"/>
  <c r="I79" i="7"/>
  <c r="D85" i="2" s="1"/>
  <c r="K85" i="2" s="1"/>
  <c r="I80" i="7"/>
  <c r="D86" i="2" s="1"/>
  <c r="I81" i="7"/>
  <c r="D87" i="2" s="1"/>
  <c r="I82" i="7"/>
  <c r="D88" i="2" s="1"/>
  <c r="I83" i="7"/>
  <c r="D89" i="2" s="1"/>
  <c r="I84" i="7"/>
  <c r="D90" i="2" s="1"/>
  <c r="I85" i="7"/>
  <c r="D91" i="2" s="1"/>
  <c r="J91" i="2" s="1"/>
  <c r="I86" i="7"/>
  <c r="D92" i="2" s="1"/>
  <c r="J92" i="2" s="1"/>
  <c r="I87" i="7"/>
  <c r="D93" i="2" s="1"/>
  <c r="K93" i="2" s="1"/>
  <c r="I88" i="7"/>
  <c r="D94" i="2" s="1"/>
  <c r="K94" i="2" s="1"/>
  <c r="I89" i="7"/>
  <c r="D95" i="2" s="1"/>
  <c r="I90" i="7"/>
  <c r="D96" i="2"/>
  <c r="I91" i="7"/>
  <c r="D97" i="2" s="1"/>
  <c r="I92" i="7"/>
  <c r="D98" i="2" s="1"/>
  <c r="I93" i="7"/>
  <c r="D99" i="2" s="1"/>
  <c r="I94" i="7"/>
  <c r="D100" i="2" s="1"/>
  <c r="J100" i="2" s="1"/>
  <c r="I95" i="7"/>
  <c r="D101" i="2" s="1"/>
  <c r="J101" i="2" s="1"/>
  <c r="I96" i="7"/>
  <c r="D102" i="2" s="1"/>
  <c r="I97" i="7"/>
  <c r="D103" i="2" s="1"/>
  <c r="I98" i="7"/>
  <c r="D104" i="2" s="1"/>
  <c r="K104" i="2" s="1"/>
  <c r="I99" i="7"/>
  <c r="D105" i="2" s="1"/>
  <c r="I100" i="7"/>
  <c r="D106" i="2" s="1"/>
  <c r="I101" i="7"/>
  <c r="D107" i="2" s="1"/>
  <c r="J107" i="2" s="1"/>
  <c r="I102" i="7"/>
  <c r="D108" i="2"/>
  <c r="K108" i="2" s="1"/>
  <c r="I103" i="7"/>
  <c r="D109" i="2" s="1"/>
  <c r="I104" i="7"/>
  <c r="D110" i="2" s="1"/>
  <c r="J110" i="2" s="1"/>
  <c r="I105" i="7"/>
  <c r="D111" i="2" s="1"/>
  <c r="J111" i="2" s="1"/>
  <c r="I106" i="7"/>
  <c r="D112" i="2"/>
  <c r="J112" i="2" s="1"/>
  <c r="I107" i="7"/>
  <c r="D113" i="2" s="1"/>
  <c r="I108" i="7"/>
  <c r="D114" i="2" s="1"/>
  <c r="K114" i="2" s="1"/>
  <c r="I109" i="7"/>
  <c r="D115" i="2" s="1"/>
  <c r="J115" i="2" s="1"/>
  <c r="I110" i="7"/>
  <c r="D116" i="2"/>
  <c r="I111" i="7"/>
  <c r="D117" i="2" s="1"/>
  <c r="I112" i="7"/>
  <c r="D118" i="2" s="1"/>
  <c r="I113" i="7"/>
  <c r="D119" i="2" s="1"/>
  <c r="K119" i="2" s="1"/>
  <c r="I114" i="7"/>
  <c r="D120" i="2" s="1"/>
  <c r="I115" i="7"/>
  <c r="D121" i="2" s="1"/>
  <c r="J121" i="2" s="1"/>
  <c r="I116" i="7"/>
  <c r="D122" i="2" s="1"/>
  <c r="K122" i="2" s="1"/>
  <c r="I117" i="7"/>
  <c r="D123" i="2" s="1"/>
  <c r="K123" i="2" s="1"/>
  <c r="I118" i="7"/>
  <c r="D124" i="2"/>
  <c r="I119" i="7"/>
  <c r="D125" i="2" s="1"/>
  <c r="K125" i="2" s="1"/>
  <c r="J125" i="2"/>
  <c r="M125" i="2" s="1"/>
  <c r="I120" i="7"/>
  <c r="D126" i="2" s="1"/>
  <c r="K126" i="2" s="1"/>
  <c r="I121" i="7"/>
  <c r="D127" i="2"/>
  <c r="I122" i="7"/>
  <c r="D128" i="2" s="1"/>
  <c r="J128" i="2" s="1"/>
  <c r="I123" i="7"/>
  <c r="D129" i="2" s="1"/>
  <c r="J129" i="2" s="1"/>
  <c r="I124" i="7"/>
  <c r="D130" i="2" s="1"/>
  <c r="J130" i="2" s="1"/>
  <c r="I125" i="7"/>
  <c r="D131" i="2" s="1"/>
  <c r="I126" i="7"/>
  <c r="D132" i="2" s="1"/>
  <c r="I127" i="7"/>
  <c r="D133" i="2" s="1"/>
  <c r="I128" i="7"/>
  <c r="D134" i="2" s="1"/>
  <c r="I129" i="7"/>
  <c r="D135" i="2"/>
  <c r="I130" i="7"/>
  <c r="D136" i="2" s="1"/>
  <c r="I131" i="7"/>
  <c r="D137" i="2"/>
  <c r="K137" i="2" s="1"/>
  <c r="I132" i="7"/>
  <c r="D138" i="2" s="1"/>
  <c r="J138" i="2" s="1"/>
  <c r="I133" i="7"/>
  <c r="D139" i="2" s="1"/>
  <c r="I134" i="7"/>
  <c r="D140" i="2" s="1"/>
  <c r="J140" i="2" s="1"/>
  <c r="I135" i="7"/>
  <c r="D141" i="2"/>
  <c r="I136" i="7"/>
  <c r="D142" i="2" s="1"/>
  <c r="K142" i="2" s="1"/>
  <c r="I137" i="7"/>
  <c r="D143" i="2"/>
  <c r="I138" i="7"/>
  <c r="D144" i="2" s="1"/>
  <c r="K144" i="2" s="1"/>
  <c r="I139" i="7"/>
  <c r="D145" i="2"/>
  <c r="K145" i="2" s="1"/>
  <c r="I140" i="7"/>
  <c r="D146" i="2" s="1"/>
  <c r="J146" i="2" s="1"/>
  <c r="I141" i="7"/>
  <c r="D147" i="2" s="1"/>
  <c r="I142" i="7"/>
  <c r="D148" i="2" s="1"/>
  <c r="K148" i="2" s="1"/>
  <c r="I143" i="7"/>
  <c r="D149" i="2"/>
  <c r="K149" i="2" s="1"/>
  <c r="I144" i="7"/>
  <c r="D150" i="2" s="1"/>
  <c r="I145" i="7"/>
  <c r="D151" i="2"/>
  <c r="I146" i="7"/>
  <c r="D152" i="2" s="1"/>
  <c r="K152" i="2" s="1"/>
  <c r="I147" i="7"/>
  <c r="D153" i="2"/>
  <c r="K153" i="2" s="1"/>
  <c r="I148" i="7"/>
  <c r="D154" i="2" s="1"/>
  <c r="K154" i="2" s="1"/>
  <c r="I149" i="7"/>
  <c r="D155" i="2" s="1"/>
  <c r="I150" i="7"/>
  <c r="D156" i="2" s="1"/>
  <c r="K156" i="2" s="1"/>
  <c r="I151" i="7"/>
  <c r="D157" i="2" s="1"/>
  <c r="I152" i="7"/>
  <c r="D158" i="2" s="1"/>
  <c r="I153" i="7"/>
  <c r="D159" i="2"/>
  <c r="I154" i="7"/>
  <c r="D160" i="2" s="1"/>
  <c r="I155" i="7"/>
  <c r="D161" i="2"/>
  <c r="J161" i="2" s="1"/>
  <c r="I156" i="7"/>
  <c r="D162" i="2" s="1"/>
  <c r="J162" i="2" s="1"/>
  <c r="I157" i="7"/>
  <c r="D163" i="2" s="1"/>
  <c r="I158" i="7"/>
  <c r="D164" i="2" s="1"/>
  <c r="I159" i="7"/>
  <c r="D165" i="2" s="1"/>
  <c r="J165" i="2" s="1"/>
  <c r="I160" i="7"/>
  <c r="D166" i="2"/>
  <c r="I161" i="7"/>
  <c r="D167" i="2" s="1"/>
  <c r="I162" i="7"/>
  <c r="D168" i="2"/>
  <c r="I163" i="7"/>
  <c r="D169" i="2" s="1"/>
  <c r="K169" i="2" s="1"/>
  <c r="I164" i="7"/>
  <c r="D170" i="2"/>
  <c r="J170" i="2" s="1"/>
  <c r="I165" i="7"/>
  <c r="D171" i="2" s="1"/>
  <c r="J171" i="2" s="1"/>
  <c r="I166" i="7"/>
  <c r="D172" i="2"/>
  <c r="K172" i="2" s="1"/>
  <c r="I167" i="7"/>
  <c r="D173" i="2" s="1"/>
  <c r="J173" i="2" s="1"/>
  <c r="I168" i="7"/>
  <c r="D174" i="2"/>
  <c r="J174" i="2" s="1"/>
  <c r="I169" i="7"/>
  <c r="D175" i="2" s="1"/>
  <c r="J175" i="2" s="1"/>
  <c r="I170" i="7"/>
  <c r="D176" i="2"/>
  <c r="J176" i="2" s="1"/>
  <c r="I171" i="7"/>
  <c r="D177" i="2" s="1"/>
  <c r="K177" i="2" s="1"/>
  <c r="I172" i="7"/>
  <c r="D178" i="2"/>
  <c r="I173" i="7"/>
  <c r="D179" i="2" s="1"/>
  <c r="K179" i="2" s="1"/>
  <c r="I174" i="7"/>
  <c r="D180" i="2"/>
  <c r="K180" i="2" s="1"/>
  <c r="I175" i="7"/>
  <c r="D181" i="2" s="1"/>
  <c r="J181" i="2" s="1"/>
  <c r="I176" i="7"/>
  <c r="D182" i="2"/>
  <c r="J182" i="2" s="1"/>
  <c r="I177" i="7"/>
  <c r="D183" i="2" s="1"/>
  <c r="I178" i="7"/>
  <c r="D184" i="2"/>
  <c r="J184" i="2" s="1"/>
  <c r="I179" i="7"/>
  <c r="D185" i="2" s="1"/>
  <c r="K185" i="2" s="1"/>
  <c r="I180" i="7"/>
  <c r="D186" i="2"/>
  <c r="K186" i="2" s="1"/>
  <c r="I181" i="7"/>
  <c r="D187" i="2" s="1"/>
  <c r="J187" i="2" s="1"/>
  <c r="I182" i="7"/>
  <c r="D188" i="2"/>
  <c r="J188" i="2" s="1"/>
  <c r="I183" i="7"/>
  <c r="D189" i="2" s="1"/>
  <c r="J189" i="2" s="1"/>
  <c r="M189" i="2" s="1"/>
  <c r="I184" i="7"/>
  <c r="D190" i="2"/>
  <c r="I185" i="7"/>
  <c r="D191" i="2" s="1"/>
  <c r="I186" i="7"/>
  <c r="D192" i="2"/>
  <c r="I187" i="7"/>
  <c r="D193" i="2" s="1"/>
  <c r="I188" i="7"/>
  <c r="D194" i="2"/>
  <c r="I189" i="7"/>
  <c r="D195" i="2" s="1"/>
  <c r="J195" i="2" s="1"/>
  <c r="I190" i="7"/>
  <c r="D196" i="2"/>
  <c r="I191" i="7"/>
  <c r="D197" i="2" s="1"/>
  <c r="J197" i="2" s="1"/>
  <c r="I192" i="7"/>
  <c r="D198" i="2"/>
  <c r="I193" i="7"/>
  <c r="D199" i="2" s="1"/>
  <c r="I194" i="7"/>
  <c r="D200" i="2"/>
  <c r="J200" i="2" s="1"/>
  <c r="I195" i="7"/>
  <c r="D201" i="2" s="1"/>
  <c r="K201" i="2" s="1"/>
  <c r="I196" i="7"/>
  <c r="D202" i="2"/>
  <c r="J202" i="2" s="1"/>
  <c r="I197" i="7"/>
  <c r="D203" i="2" s="1"/>
  <c r="K203" i="2" s="1"/>
  <c r="I198" i="7"/>
  <c r="D204" i="2"/>
  <c r="I199" i="7"/>
  <c r="D205" i="2" s="1"/>
  <c r="K205" i="2" s="1"/>
  <c r="I200" i="7"/>
  <c r="D206" i="2"/>
  <c r="J206" i="2" s="1"/>
  <c r="I201" i="7"/>
  <c r="D207" i="2" s="1"/>
  <c r="J207" i="2" s="1"/>
  <c r="I202" i="7"/>
  <c r="D208" i="2"/>
  <c r="I203" i="7"/>
  <c r="D209" i="2" s="1"/>
  <c r="K209" i="2" s="1"/>
  <c r="I204" i="7"/>
  <c r="D210" i="2"/>
  <c r="K210" i="2" s="1"/>
  <c r="I205" i="7"/>
  <c r="D211" i="2" s="1"/>
  <c r="I206" i="7"/>
  <c r="D212" i="2"/>
  <c r="K212" i="2" s="1"/>
  <c r="I207" i="7"/>
  <c r="D213" i="2" s="1"/>
  <c r="J213" i="2" s="1"/>
  <c r="I208" i="7"/>
  <c r="D214" i="2"/>
  <c r="I209" i="7"/>
  <c r="D215" i="2" s="1"/>
  <c r="I210" i="7"/>
  <c r="D216" i="2"/>
  <c r="K216" i="2" s="1"/>
  <c r="I211" i="7"/>
  <c r="D217" i="2" s="1"/>
  <c r="J217" i="2" s="1"/>
  <c r="I212" i="7"/>
  <c r="D218" i="2"/>
  <c r="J218" i="2" s="1"/>
  <c r="I213" i="7"/>
  <c r="D219" i="2" s="1"/>
  <c r="I214" i="7"/>
  <c r="D220" i="2"/>
  <c r="I215" i="7"/>
  <c r="D221" i="2" s="1"/>
  <c r="J221" i="2" s="1"/>
  <c r="I216" i="7"/>
  <c r="D222" i="2"/>
  <c r="I217" i="7"/>
  <c r="D223" i="2" s="1"/>
  <c r="I218" i="7"/>
  <c r="D224" i="2"/>
  <c r="J224" i="2" s="1"/>
  <c r="I219" i="7"/>
  <c r="D225" i="2" s="1"/>
  <c r="J225" i="2" s="1"/>
  <c r="I220" i="7"/>
  <c r="D226" i="2"/>
  <c r="I221" i="7"/>
  <c r="D227" i="2" s="1"/>
  <c r="K227" i="2" s="1"/>
  <c r="I222" i="7"/>
  <c r="D228" i="2"/>
  <c r="I223" i="7"/>
  <c r="D229" i="2" s="1"/>
  <c r="K229" i="2" s="1"/>
  <c r="I224" i="7"/>
  <c r="D230" i="2"/>
  <c r="I225" i="7"/>
  <c r="D231" i="2" s="1"/>
  <c r="I226" i="7"/>
  <c r="D232" i="2"/>
  <c r="I227" i="7"/>
  <c r="D233" i="2" s="1"/>
  <c r="K233" i="2" s="1"/>
  <c r="I228" i="7"/>
  <c r="D234" i="2"/>
  <c r="I229" i="7"/>
  <c r="D235" i="2" s="1"/>
  <c r="K235" i="2" s="1"/>
  <c r="I230" i="7"/>
  <c r="D236" i="2"/>
  <c r="I231" i="7"/>
  <c r="D237" i="2" s="1"/>
  <c r="I232" i="7"/>
  <c r="D238" i="2"/>
  <c r="I233" i="7"/>
  <c r="D239" i="2" s="1"/>
  <c r="J239" i="2" s="1"/>
  <c r="I234" i="7"/>
  <c r="D240" i="2"/>
  <c r="I235" i="7"/>
  <c r="D241" i="2" s="1"/>
  <c r="I236" i="7"/>
  <c r="D242" i="2"/>
  <c r="J242" i="2" s="1"/>
  <c r="I237" i="7"/>
  <c r="D243" i="2" s="1"/>
  <c r="J243" i="2" s="1"/>
  <c r="I238" i="7"/>
  <c r="D244" i="2"/>
  <c r="I239" i="7"/>
  <c r="D245" i="2" s="1"/>
  <c r="K245" i="2" s="1"/>
  <c r="I240" i="7"/>
  <c r="D246" i="2"/>
  <c r="I241" i="7"/>
  <c r="D247" i="2" s="1"/>
  <c r="J247" i="2" s="1"/>
  <c r="I242" i="7"/>
  <c r="D248" i="2"/>
  <c r="I243" i="7"/>
  <c r="D249" i="2" s="1"/>
  <c r="J249" i="2" s="1"/>
  <c r="I244" i="7"/>
  <c r="D250" i="2"/>
  <c r="I245" i="7"/>
  <c r="D251" i="2" s="1"/>
  <c r="K251" i="2" s="1"/>
  <c r="I246" i="7"/>
  <c r="D252" i="2"/>
  <c r="J252" i="2" s="1"/>
  <c r="I247" i="7"/>
  <c r="D253" i="2" s="1"/>
  <c r="K253" i="2" s="1"/>
  <c r="I248" i="7"/>
  <c r="D254" i="2"/>
  <c r="I249" i="7"/>
  <c r="D255" i="2" s="1"/>
  <c r="K255" i="2" s="1"/>
  <c r="I250" i="7"/>
  <c r="D256" i="2"/>
  <c r="I251" i="7"/>
  <c r="D257" i="2" s="1"/>
  <c r="J257" i="2" s="1"/>
  <c r="I252" i="7"/>
  <c r="D258" i="2"/>
  <c r="H13" i="7"/>
  <c r="C19" i="2" s="1"/>
  <c r="H14" i="7"/>
  <c r="C20" i="2" s="1"/>
  <c r="H15" i="7"/>
  <c r="C21" i="2" s="1"/>
  <c r="H16" i="7"/>
  <c r="C22" i="2" s="1"/>
  <c r="H17" i="7"/>
  <c r="C23" i="2" s="1"/>
  <c r="H18" i="7"/>
  <c r="C24" i="2" s="1"/>
  <c r="H19" i="7"/>
  <c r="C25" i="2" s="1"/>
  <c r="H20" i="7"/>
  <c r="C26" i="2" s="1"/>
  <c r="H21" i="7"/>
  <c r="C27" i="2" s="1"/>
  <c r="H22" i="7"/>
  <c r="C28" i="2" s="1"/>
  <c r="H23" i="7"/>
  <c r="C29" i="2" s="1"/>
  <c r="H24" i="7"/>
  <c r="C30" i="2" s="1"/>
  <c r="H25" i="7"/>
  <c r="C31" i="2" s="1"/>
  <c r="H26" i="7"/>
  <c r="C32" i="2" s="1"/>
  <c r="H27" i="7"/>
  <c r="C33" i="2" s="1"/>
  <c r="H28" i="7"/>
  <c r="C34" i="2" s="1"/>
  <c r="H29" i="7"/>
  <c r="C35" i="2"/>
  <c r="H30" i="7"/>
  <c r="C36" i="2" s="1"/>
  <c r="H31" i="7"/>
  <c r="C37" i="2" s="1"/>
  <c r="H32" i="7"/>
  <c r="C38" i="2" s="1"/>
  <c r="H33" i="7"/>
  <c r="C39" i="2" s="1"/>
  <c r="H34" i="7"/>
  <c r="C40" i="2" s="1"/>
  <c r="H35" i="7"/>
  <c r="C41" i="2" s="1"/>
  <c r="H36" i="7"/>
  <c r="C42" i="2" s="1"/>
  <c r="H37" i="7"/>
  <c r="C43" i="2" s="1"/>
  <c r="H38" i="7"/>
  <c r="C44" i="2" s="1"/>
  <c r="H39" i="7"/>
  <c r="C45" i="2" s="1"/>
  <c r="H40" i="7"/>
  <c r="C46" i="2" s="1"/>
  <c r="H41" i="7"/>
  <c r="C47" i="2" s="1"/>
  <c r="H42" i="7"/>
  <c r="C48" i="2" s="1"/>
  <c r="H43" i="7"/>
  <c r="C49" i="2" s="1"/>
  <c r="H44" i="7"/>
  <c r="C50" i="2" s="1"/>
  <c r="H45" i="7"/>
  <c r="C51" i="2"/>
  <c r="H46" i="7"/>
  <c r="C52" i="2" s="1"/>
  <c r="H47" i="7"/>
  <c r="C53" i="2" s="1"/>
  <c r="H48" i="7"/>
  <c r="C54" i="2" s="1"/>
  <c r="H49" i="7"/>
  <c r="C55" i="2" s="1"/>
  <c r="H50" i="7"/>
  <c r="C56" i="2" s="1"/>
  <c r="H51" i="7"/>
  <c r="C57" i="2" s="1"/>
  <c r="H52" i="7"/>
  <c r="C58" i="2" s="1"/>
  <c r="H53" i="7"/>
  <c r="C59" i="2" s="1"/>
  <c r="H54" i="7"/>
  <c r="C60" i="2" s="1"/>
  <c r="H55" i="7"/>
  <c r="C61" i="2" s="1"/>
  <c r="H56" i="7"/>
  <c r="C62" i="2" s="1"/>
  <c r="H57" i="7"/>
  <c r="C63" i="2" s="1"/>
  <c r="H58" i="7"/>
  <c r="C64" i="2" s="1"/>
  <c r="H59" i="7"/>
  <c r="C65" i="2" s="1"/>
  <c r="H60" i="7"/>
  <c r="C66" i="2" s="1"/>
  <c r="H61" i="7"/>
  <c r="C67" i="2" s="1"/>
  <c r="H62" i="7"/>
  <c r="C68" i="2" s="1"/>
  <c r="H63" i="7"/>
  <c r="C69" i="2" s="1"/>
  <c r="H64" i="7"/>
  <c r="C70" i="2" s="1"/>
  <c r="H65" i="7"/>
  <c r="C71" i="2" s="1"/>
  <c r="H66" i="7"/>
  <c r="C72" i="2" s="1"/>
  <c r="H67" i="7"/>
  <c r="C73" i="2" s="1"/>
  <c r="H68" i="7"/>
  <c r="C74" i="2" s="1"/>
  <c r="H69" i="7"/>
  <c r="C75" i="2" s="1"/>
  <c r="H70" i="7"/>
  <c r="C76" i="2" s="1"/>
  <c r="H71" i="7"/>
  <c r="C77" i="2" s="1"/>
  <c r="H72" i="7"/>
  <c r="C78" i="2" s="1"/>
  <c r="H73" i="7"/>
  <c r="C79" i="2" s="1"/>
  <c r="H74" i="7"/>
  <c r="C80" i="2" s="1"/>
  <c r="H75" i="7"/>
  <c r="C81" i="2" s="1"/>
  <c r="H76" i="7"/>
  <c r="C82" i="2" s="1"/>
  <c r="H77" i="7"/>
  <c r="C83" i="2" s="1"/>
  <c r="H78" i="7"/>
  <c r="C84" i="2" s="1"/>
  <c r="H79" i="7"/>
  <c r="C85" i="2" s="1"/>
  <c r="H80" i="7"/>
  <c r="C86" i="2" s="1"/>
  <c r="H81" i="7"/>
  <c r="C87" i="2" s="1"/>
  <c r="H82" i="7"/>
  <c r="C88" i="2" s="1"/>
  <c r="H83" i="7"/>
  <c r="C89" i="2" s="1"/>
  <c r="H84" i="7"/>
  <c r="C90" i="2" s="1"/>
  <c r="H85" i="7"/>
  <c r="C91" i="2" s="1"/>
  <c r="H86" i="7"/>
  <c r="C92" i="2" s="1"/>
  <c r="H87" i="7"/>
  <c r="C93" i="2" s="1"/>
  <c r="H88" i="7"/>
  <c r="C94" i="2" s="1"/>
  <c r="H89" i="7"/>
  <c r="C95" i="2" s="1"/>
  <c r="H90" i="7"/>
  <c r="C96" i="2"/>
  <c r="H91" i="7"/>
  <c r="C97" i="2" s="1"/>
  <c r="H92" i="7"/>
  <c r="C98" i="2"/>
  <c r="H93" i="7"/>
  <c r="C99" i="2" s="1"/>
  <c r="H94" i="7"/>
  <c r="C100" i="2"/>
  <c r="H95" i="7"/>
  <c r="C101" i="2" s="1"/>
  <c r="H96" i="7"/>
  <c r="C102" i="2"/>
  <c r="H97" i="7"/>
  <c r="C103" i="2" s="1"/>
  <c r="H98" i="7"/>
  <c r="C104" i="2"/>
  <c r="H99" i="7"/>
  <c r="C105" i="2" s="1"/>
  <c r="H100" i="7"/>
  <c r="C106" i="2"/>
  <c r="H101" i="7"/>
  <c r="C107" i="2" s="1"/>
  <c r="H102" i="7"/>
  <c r="C108" i="2"/>
  <c r="H103" i="7"/>
  <c r="C109" i="2" s="1"/>
  <c r="H104" i="7"/>
  <c r="C110" i="2"/>
  <c r="H105" i="7"/>
  <c r="C111" i="2" s="1"/>
  <c r="H106" i="7"/>
  <c r="C112" i="2"/>
  <c r="H107" i="7"/>
  <c r="C113" i="2" s="1"/>
  <c r="H108" i="7"/>
  <c r="C114" i="2"/>
  <c r="H109" i="7"/>
  <c r="C115" i="2" s="1"/>
  <c r="H110" i="7"/>
  <c r="C116" i="2"/>
  <c r="H111" i="7"/>
  <c r="C117" i="2" s="1"/>
  <c r="H112" i="7"/>
  <c r="C118" i="2"/>
  <c r="H113" i="7"/>
  <c r="C119" i="2" s="1"/>
  <c r="H114" i="7"/>
  <c r="C120" i="2"/>
  <c r="H115" i="7"/>
  <c r="C121" i="2" s="1"/>
  <c r="H116" i="7"/>
  <c r="C122" i="2"/>
  <c r="H117" i="7"/>
  <c r="C123" i="2" s="1"/>
  <c r="H118" i="7"/>
  <c r="C124" i="2"/>
  <c r="H119" i="7"/>
  <c r="C125" i="2" s="1"/>
  <c r="L125" i="2" s="1"/>
  <c r="H120" i="7"/>
  <c r="C126" i="2" s="1"/>
  <c r="H121" i="7"/>
  <c r="C127" i="2" s="1"/>
  <c r="H122" i="7"/>
  <c r="C128" i="2" s="1"/>
  <c r="H123" i="7"/>
  <c r="C129" i="2" s="1"/>
  <c r="H124" i="7"/>
  <c r="C130" i="2"/>
  <c r="L130" i="2" s="1"/>
  <c r="H125" i="7"/>
  <c r="C131" i="2" s="1"/>
  <c r="H126" i="7"/>
  <c r="C132" i="2"/>
  <c r="H127" i="7"/>
  <c r="C133" i="2" s="1"/>
  <c r="H128" i="7"/>
  <c r="C134" i="2" s="1"/>
  <c r="H129" i="7"/>
  <c r="C135" i="2" s="1"/>
  <c r="H130" i="7"/>
  <c r="C136" i="2" s="1"/>
  <c r="H131" i="7"/>
  <c r="C137" i="2" s="1"/>
  <c r="H132" i="7"/>
  <c r="C138" i="2"/>
  <c r="H133" i="7"/>
  <c r="C139" i="2" s="1"/>
  <c r="H134" i="7"/>
  <c r="C140" i="2"/>
  <c r="H135" i="7"/>
  <c r="C141" i="2" s="1"/>
  <c r="H136" i="7"/>
  <c r="C142" i="2" s="1"/>
  <c r="H137" i="7"/>
  <c r="C143" i="2" s="1"/>
  <c r="H138" i="7"/>
  <c r="C144" i="2" s="1"/>
  <c r="H139" i="7"/>
  <c r="C145" i="2" s="1"/>
  <c r="H140" i="7"/>
  <c r="C146" i="2"/>
  <c r="L146" i="2" s="1"/>
  <c r="H141" i="7"/>
  <c r="C147" i="2" s="1"/>
  <c r="H142" i="7"/>
  <c r="C148" i="2"/>
  <c r="H143" i="7"/>
  <c r="C149" i="2" s="1"/>
  <c r="H144" i="7"/>
  <c r="C150" i="2" s="1"/>
  <c r="H145" i="7"/>
  <c r="C151" i="2" s="1"/>
  <c r="H146" i="7"/>
  <c r="C152" i="2" s="1"/>
  <c r="H147" i="7"/>
  <c r="C153" i="2" s="1"/>
  <c r="H148" i="7"/>
  <c r="C154" i="2" s="1"/>
  <c r="L154" i="2" s="1"/>
  <c r="H149" i="7"/>
  <c r="C155" i="2" s="1"/>
  <c r="H150" i="7"/>
  <c r="C156" i="2"/>
  <c r="H151" i="7"/>
  <c r="C157" i="2" s="1"/>
  <c r="H152" i="7"/>
  <c r="C158" i="2" s="1"/>
  <c r="H153" i="7"/>
  <c r="C159" i="2" s="1"/>
  <c r="H154" i="7"/>
  <c r="C160" i="2" s="1"/>
  <c r="H155" i="7"/>
  <c r="C161" i="2" s="1"/>
  <c r="H156" i="7"/>
  <c r="C162" i="2"/>
  <c r="L162" i="2" s="1"/>
  <c r="H157" i="7"/>
  <c r="C163" i="2" s="1"/>
  <c r="H158" i="7"/>
  <c r="C164" i="2"/>
  <c r="H159" i="7"/>
  <c r="C165" i="2" s="1"/>
  <c r="H160" i="7"/>
  <c r="C166" i="2" s="1"/>
  <c r="H161" i="7"/>
  <c r="C167" i="2" s="1"/>
  <c r="H162" i="7"/>
  <c r="C168" i="2" s="1"/>
  <c r="H163" i="7"/>
  <c r="C169" i="2" s="1"/>
  <c r="H164" i="7"/>
  <c r="C170" i="2" s="1"/>
  <c r="L170" i="2" s="1"/>
  <c r="H165" i="7"/>
  <c r="C171" i="2" s="1"/>
  <c r="H166" i="7"/>
  <c r="C172" i="2"/>
  <c r="H167" i="7"/>
  <c r="C173" i="2" s="1"/>
  <c r="H168" i="7"/>
  <c r="C174" i="2" s="1"/>
  <c r="H169" i="7"/>
  <c r="C175" i="2" s="1"/>
  <c r="L175" i="2" s="1"/>
  <c r="H170" i="7"/>
  <c r="C176" i="2" s="1"/>
  <c r="H171" i="7"/>
  <c r="C177" i="2" s="1"/>
  <c r="H172" i="7"/>
  <c r="C178" i="2"/>
  <c r="H173" i="7"/>
  <c r="C179" i="2" s="1"/>
  <c r="H174" i="7"/>
  <c r="C180" i="2"/>
  <c r="H175" i="7"/>
  <c r="C181" i="2" s="1"/>
  <c r="H176" i="7"/>
  <c r="C182" i="2" s="1"/>
  <c r="H177" i="7"/>
  <c r="C183" i="2" s="1"/>
  <c r="H178" i="7"/>
  <c r="C184" i="2" s="1"/>
  <c r="H179" i="7"/>
  <c r="C185" i="2" s="1"/>
  <c r="H180" i="7"/>
  <c r="C186" i="2" s="1"/>
  <c r="L186" i="2" s="1"/>
  <c r="H181" i="7"/>
  <c r="C187" i="2" s="1"/>
  <c r="H182" i="7"/>
  <c r="C188" i="2"/>
  <c r="H183" i="7"/>
  <c r="C189" i="2" s="1"/>
  <c r="H184" i="7"/>
  <c r="C190" i="2" s="1"/>
  <c r="H185" i="7"/>
  <c r="C191" i="2" s="1"/>
  <c r="H186" i="7"/>
  <c r="C192" i="2" s="1"/>
  <c r="H187" i="7"/>
  <c r="C193" i="2" s="1"/>
  <c r="H188" i="7"/>
  <c r="C194" i="2"/>
  <c r="H189" i="7"/>
  <c r="C195" i="2" s="1"/>
  <c r="H190" i="7"/>
  <c r="C196" i="2"/>
  <c r="H191" i="7"/>
  <c r="C197" i="2" s="1"/>
  <c r="H192" i="7"/>
  <c r="C198" i="2" s="1"/>
  <c r="H193" i="7"/>
  <c r="C199" i="2" s="1"/>
  <c r="H194" i="7"/>
  <c r="C200" i="2" s="1"/>
  <c r="H195" i="7"/>
  <c r="C201" i="2" s="1"/>
  <c r="H196" i="7"/>
  <c r="C202" i="2" s="1"/>
  <c r="H197" i="7"/>
  <c r="C203" i="2" s="1"/>
  <c r="H198" i="7"/>
  <c r="C204" i="2"/>
  <c r="H199" i="7"/>
  <c r="C205" i="2" s="1"/>
  <c r="H200" i="7"/>
  <c r="C206" i="2" s="1"/>
  <c r="H201" i="7"/>
  <c r="C207" i="2" s="1"/>
  <c r="H202" i="7"/>
  <c r="C208" i="2" s="1"/>
  <c r="H203" i="7"/>
  <c r="C209" i="2" s="1"/>
  <c r="H204" i="7"/>
  <c r="C210" i="2"/>
  <c r="H205" i="7"/>
  <c r="C211" i="2" s="1"/>
  <c r="H206" i="7"/>
  <c r="C212" i="2"/>
  <c r="H207" i="7"/>
  <c r="C213" i="2" s="1"/>
  <c r="H208" i="7"/>
  <c r="C214" i="2" s="1"/>
  <c r="H209" i="7"/>
  <c r="C215" i="2" s="1"/>
  <c r="H210" i="7"/>
  <c r="C216" i="2" s="1"/>
  <c r="H211" i="7"/>
  <c r="C217" i="2" s="1"/>
  <c r="H212" i="7"/>
  <c r="C218" i="2" s="1"/>
  <c r="H213" i="7"/>
  <c r="C219" i="2" s="1"/>
  <c r="H214" i="7"/>
  <c r="C220" i="2"/>
  <c r="H215" i="7"/>
  <c r="C221" i="2" s="1"/>
  <c r="H216" i="7"/>
  <c r="C222" i="2" s="1"/>
  <c r="H217" i="7"/>
  <c r="C223" i="2" s="1"/>
  <c r="H218" i="7"/>
  <c r="C224" i="2" s="1"/>
  <c r="H219" i="7"/>
  <c r="C225" i="2" s="1"/>
  <c r="H220" i="7"/>
  <c r="C226" i="2"/>
  <c r="H221" i="7"/>
  <c r="C227" i="2" s="1"/>
  <c r="H222" i="7"/>
  <c r="C228" i="2"/>
  <c r="H223" i="7"/>
  <c r="C229" i="2" s="1"/>
  <c r="H224" i="7"/>
  <c r="C230" i="2" s="1"/>
  <c r="H225" i="7"/>
  <c r="C231" i="2" s="1"/>
  <c r="H226" i="7"/>
  <c r="C232" i="2" s="1"/>
  <c r="H227" i="7"/>
  <c r="C233" i="2"/>
  <c r="H228" i="7"/>
  <c r="C234" i="2" s="1"/>
  <c r="H229" i="7"/>
  <c r="C235" i="2"/>
  <c r="L235" i="2" s="1"/>
  <c r="H230" i="7"/>
  <c r="C236" i="2" s="1"/>
  <c r="H231" i="7"/>
  <c r="C237" i="2"/>
  <c r="H232" i="7"/>
  <c r="C238" i="2" s="1"/>
  <c r="H233" i="7"/>
  <c r="C239" i="2"/>
  <c r="H234" i="7"/>
  <c r="C240" i="2" s="1"/>
  <c r="H235" i="7"/>
  <c r="C241" i="2"/>
  <c r="H236" i="7"/>
  <c r="C242" i="2" s="1"/>
  <c r="H237" i="7"/>
  <c r="C243" i="2"/>
  <c r="H238" i="7"/>
  <c r="C244" i="2" s="1"/>
  <c r="H239" i="7"/>
  <c r="C245" i="2"/>
  <c r="H240" i="7"/>
  <c r="C246" i="2" s="1"/>
  <c r="H241" i="7"/>
  <c r="C247" i="2"/>
  <c r="H242" i="7"/>
  <c r="C248" i="2" s="1"/>
  <c r="H243" i="7"/>
  <c r="C249" i="2"/>
  <c r="H244" i="7"/>
  <c r="C250" i="2" s="1"/>
  <c r="H245" i="7"/>
  <c r="C251" i="2"/>
  <c r="H246" i="7"/>
  <c r="C252" i="2" s="1"/>
  <c r="H247" i="7"/>
  <c r="C253" i="2"/>
  <c r="H248" i="7"/>
  <c r="C254" i="2" s="1"/>
  <c r="H249" i="7"/>
  <c r="C255" i="2"/>
  <c r="H250" i="7"/>
  <c r="C256" i="2" s="1"/>
  <c r="H251" i="7"/>
  <c r="C257" i="2"/>
  <c r="H252" i="7"/>
  <c r="C258" i="2" s="1"/>
  <c r="H12" i="7"/>
  <c r="C18" i="2" s="1"/>
  <c r="H11" i="7"/>
  <c r="C17" i="2" s="1"/>
  <c r="F11" i="7"/>
  <c r="A17" i="2" s="1"/>
  <c r="G11" i="7"/>
  <c r="B17" i="2" s="1"/>
  <c r="G12" i="7"/>
  <c r="B18" i="2" s="1"/>
  <c r="G13" i="7"/>
  <c r="B19" i="2" s="1"/>
  <c r="G14" i="7"/>
  <c r="B20" i="2" s="1"/>
  <c r="G15" i="7"/>
  <c r="B21" i="2" s="1"/>
  <c r="G16" i="7"/>
  <c r="B22" i="2" s="1"/>
  <c r="G17" i="7"/>
  <c r="B23" i="2" s="1"/>
  <c r="G18" i="7"/>
  <c r="B24" i="2" s="1"/>
  <c r="G19" i="7"/>
  <c r="B25" i="2" s="1"/>
  <c r="G20" i="7"/>
  <c r="B26" i="2" s="1"/>
  <c r="G21" i="7"/>
  <c r="B27" i="2" s="1"/>
  <c r="G22" i="7"/>
  <c r="B28" i="2" s="1"/>
  <c r="G23" i="7"/>
  <c r="B29" i="2" s="1"/>
  <c r="G24" i="7"/>
  <c r="B30" i="2" s="1"/>
  <c r="G25" i="7"/>
  <c r="B31" i="2" s="1"/>
  <c r="G26" i="7"/>
  <c r="B32" i="2" s="1"/>
  <c r="G27" i="7"/>
  <c r="B33" i="2" s="1"/>
  <c r="G28" i="7"/>
  <c r="B34" i="2" s="1"/>
  <c r="G29" i="7"/>
  <c r="B35" i="2" s="1"/>
  <c r="G30" i="7"/>
  <c r="B36" i="2" s="1"/>
  <c r="G31" i="7"/>
  <c r="B37" i="2" s="1"/>
  <c r="G32" i="7"/>
  <c r="B38" i="2" s="1"/>
  <c r="G33" i="7"/>
  <c r="B39" i="2" s="1"/>
  <c r="G34" i="7"/>
  <c r="B40" i="2" s="1"/>
  <c r="G35" i="7"/>
  <c r="B41" i="2" s="1"/>
  <c r="G36" i="7"/>
  <c r="B42" i="2" s="1"/>
  <c r="G37" i="7"/>
  <c r="B43" i="2" s="1"/>
  <c r="G38" i="7"/>
  <c r="B44" i="2" s="1"/>
  <c r="G39" i="7"/>
  <c r="B45" i="2" s="1"/>
  <c r="G40" i="7"/>
  <c r="B46" i="2" s="1"/>
  <c r="G41" i="7"/>
  <c r="B47" i="2" s="1"/>
  <c r="G42" i="7"/>
  <c r="B48" i="2" s="1"/>
  <c r="G43" i="7"/>
  <c r="B49" i="2" s="1"/>
  <c r="G44" i="7"/>
  <c r="B50" i="2" s="1"/>
  <c r="G45" i="7"/>
  <c r="B51" i="2" s="1"/>
  <c r="G46" i="7"/>
  <c r="B52" i="2" s="1"/>
  <c r="G47" i="7"/>
  <c r="B53" i="2" s="1"/>
  <c r="G48" i="7"/>
  <c r="B54" i="2" s="1"/>
  <c r="G49" i="7"/>
  <c r="B55" i="2" s="1"/>
  <c r="G50" i="7"/>
  <c r="B56" i="2" s="1"/>
  <c r="G51" i="7"/>
  <c r="B57" i="2" s="1"/>
  <c r="G52" i="7"/>
  <c r="B58" i="2" s="1"/>
  <c r="G53" i="7"/>
  <c r="B59" i="2" s="1"/>
  <c r="G54" i="7"/>
  <c r="B60" i="2" s="1"/>
  <c r="G55" i="7"/>
  <c r="B61" i="2" s="1"/>
  <c r="G56" i="7"/>
  <c r="B62" i="2" s="1"/>
  <c r="G57" i="7"/>
  <c r="B63" i="2" s="1"/>
  <c r="G58" i="7"/>
  <c r="B64" i="2" s="1"/>
  <c r="G59" i="7"/>
  <c r="B65" i="2" s="1"/>
  <c r="G60" i="7"/>
  <c r="B66" i="2" s="1"/>
  <c r="G61" i="7"/>
  <c r="B67" i="2" s="1"/>
  <c r="G62" i="7"/>
  <c r="B68" i="2" s="1"/>
  <c r="G63" i="7"/>
  <c r="B69" i="2" s="1"/>
  <c r="G64" i="7"/>
  <c r="B70" i="2" s="1"/>
  <c r="G65" i="7"/>
  <c r="B71" i="2" s="1"/>
  <c r="G66" i="7"/>
  <c r="B72" i="2"/>
  <c r="G67" i="7"/>
  <c r="B73" i="2" s="1"/>
  <c r="G68" i="7"/>
  <c r="B74" i="2" s="1"/>
  <c r="G69" i="7"/>
  <c r="B75" i="2" s="1"/>
  <c r="G70" i="7"/>
  <c r="B76" i="2" s="1"/>
  <c r="G71" i="7"/>
  <c r="B77" i="2" s="1"/>
  <c r="G72" i="7"/>
  <c r="B78" i="2" s="1"/>
  <c r="G73" i="7"/>
  <c r="B79" i="2" s="1"/>
  <c r="G74" i="7"/>
  <c r="B80" i="2" s="1"/>
  <c r="G75" i="7"/>
  <c r="B81" i="2" s="1"/>
  <c r="G76" i="7"/>
  <c r="B82" i="2" s="1"/>
  <c r="G77" i="7"/>
  <c r="B83" i="2" s="1"/>
  <c r="G78" i="7"/>
  <c r="B84" i="2" s="1"/>
  <c r="G79" i="7"/>
  <c r="B85" i="2" s="1"/>
  <c r="G80" i="7"/>
  <c r="B86" i="2" s="1"/>
  <c r="G81" i="7"/>
  <c r="B87" i="2" s="1"/>
  <c r="G82" i="7"/>
  <c r="B88" i="2" s="1"/>
  <c r="G83" i="7"/>
  <c r="B89" i="2" s="1"/>
  <c r="G84" i="7"/>
  <c r="B90" i="2" s="1"/>
  <c r="G85" i="7"/>
  <c r="B91" i="2" s="1"/>
  <c r="G86" i="7"/>
  <c r="B92" i="2" s="1"/>
  <c r="G87" i="7"/>
  <c r="B93" i="2" s="1"/>
  <c r="G88" i="7"/>
  <c r="B94" i="2" s="1"/>
  <c r="G89" i="7"/>
  <c r="B95" i="2" s="1"/>
  <c r="G90" i="7"/>
  <c r="B96" i="2"/>
  <c r="G91" i="7"/>
  <c r="B97" i="2" s="1"/>
  <c r="G92" i="7"/>
  <c r="B98" i="2"/>
  <c r="G93" i="7"/>
  <c r="B99" i="2" s="1"/>
  <c r="G94" i="7"/>
  <c r="B100" i="2"/>
  <c r="G95" i="7"/>
  <c r="B101" i="2" s="1"/>
  <c r="G96" i="7"/>
  <c r="B102" i="2"/>
  <c r="G97" i="7"/>
  <c r="B103" i="2" s="1"/>
  <c r="G98" i="7"/>
  <c r="B104" i="2"/>
  <c r="G99" i="7"/>
  <c r="B105" i="2" s="1"/>
  <c r="G100" i="7"/>
  <c r="B106" i="2"/>
  <c r="G101" i="7"/>
  <c r="B107" i="2" s="1"/>
  <c r="G102" i="7"/>
  <c r="B108" i="2"/>
  <c r="G103" i="7"/>
  <c r="B109" i="2" s="1"/>
  <c r="G104" i="7"/>
  <c r="B110" i="2"/>
  <c r="G105" i="7"/>
  <c r="B111" i="2" s="1"/>
  <c r="G106" i="7"/>
  <c r="B112" i="2"/>
  <c r="G107" i="7"/>
  <c r="B113" i="2" s="1"/>
  <c r="G108" i="7"/>
  <c r="B114" i="2"/>
  <c r="G109" i="7"/>
  <c r="B115" i="2" s="1"/>
  <c r="G110" i="7"/>
  <c r="B116" i="2"/>
  <c r="G111" i="7"/>
  <c r="B117" i="2" s="1"/>
  <c r="G112" i="7"/>
  <c r="B118" i="2"/>
  <c r="G113" i="7"/>
  <c r="B119" i="2" s="1"/>
  <c r="G114" i="7"/>
  <c r="B120" i="2"/>
  <c r="G115" i="7"/>
  <c r="B121" i="2" s="1"/>
  <c r="G116" i="7"/>
  <c r="B122" i="2"/>
  <c r="G117" i="7"/>
  <c r="B123" i="2" s="1"/>
  <c r="G118" i="7"/>
  <c r="B124" i="2"/>
  <c r="G119" i="7"/>
  <c r="B125" i="2" s="1"/>
  <c r="G120" i="7"/>
  <c r="B126" i="2"/>
  <c r="G121" i="7"/>
  <c r="B127" i="2" s="1"/>
  <c r="G122" i="7"/>
  <c r="B128" i="2"/>
  <c r="G123" i="7"/>
  <c r="B129" i="2" s="1"/>
  <c r="G124" i="7"/>
  <c r="B130" i="2"/>
  <c r="G125" i="7"/>
  <c r="B131" i="2" s="1"/>
  <c r="G126" i="7"/>
  <c r="B132" i="2"/>
  <c r="G127" i="7"/>
  <c r="B133" i="2" s="1"/>
  <c r="G128" i="7"/>
  <c r="B134" i="2"/>
  <c r="G129" i="7"/>
  <c r="B135" i="2" s="1"/>
  <c r="G130" i="7"/>
  <c r="B136" i="2"/>
  <c r="G131" i="7"/>
  <c r="B137" i="2" s="1"/>
  <c r="G132" i="7"/>
  <c r="B138" i="2"/>
  <c r="G133" i="7"/>
  <c r="B139" i="2" s="1"/>
  <c r="G134" i="7"/>
  <c r="B140" i="2"/>
  <c r="G135" i="7"/>
  <c r="B141" i="2" s="1"/>
  <c r="G136" i="7"/>
  <c r="B142" i="2"/>
  <c r="G137" i="7"/>
  <c r="B143" i="2" s="1"/>
  <c r="G138" i="7"/>
  <c r="B144" i="2"/>
  <c r="G139" i="7"/>
  <c r="B145" i="2" s="1"/>
  <c r="G140" i="7"/>
  <c r="B146" i="2"/>
  <c r="G141" i="7"/>
  <c r="B147" i="2" s="1"/>
  <c r="G142" i="7"/>
  <c r="B148" i="2"/>
  <c r="G143" i="7"/>
  <c r="B149" i="2" s="1"/>
  <c r="G144" i="7"/>
  <c r="B150" i="2"/>
  <c r="G145" i="7"/>
  <c r="B151" i="2" s="1"/>
  <c r="G146" i="7"/>
  <c r="B152" i="2"/>
  <c r="G147" i="7"/>
  <c r="B153" i="2" s="1"/>
  <c r="G148" i="7"/>
  <c r="B154" i="2"/>
  <c r="G149" i="7"/>
  <c r="B155" i="2" s="1"/>
  <c r="G150" i="7"/>
  <c r="B156" i="2"/>
  <c r="G151" i="7"/>
  <c r="B157" i="2" s="1"/>
  <c r="G152" i="7"/>
  <c r="B158" i="2"/>
  <c r="G153" i="7"/>
  <c r="B159" i="2" s="1"/>
  <c r="G154" i="7"/>
  <c r="B160" i="2"/>
  <c r="G155" i="7"/>
  <c r="B161" i="2" s="1"/>
  <c r="G156" i="7"/>
  <c r="B162" i="2"/>
  <c r="G157" i="7"/>
  <c r="B163" i="2" s="1"/>
  <c r="G158" i="7"/>
  <c r="B164" i="2"/>
  <c r="G159" i="7"/>
  <c r="B165" i="2" s="1"/>
  <c r="G160" i="7"/>
  <c r="B166" i="2"/>
  <c r="G161" i="7"/>
  <c r="B167" i="2" s="1"/>
  <c r="G162" i="7"/>
  <c r="B168" i="2"/>
  <c r="G163" i="7"/>
  <c r="B169" i="2" s="1"/>
  <c r="G164" i="7"/>
  <c r="B170" i="2"/>
  <c r="G165" i="7"/>
  <c r="B171" i="2" s="1"/>
  <c r="G166" i="7"/>
  <c r="B172" i="2"/>
  <c r="G167" i="7"/>
  <c r="B173" i="2" s="1"/>
  <c r="G168" i="7"/>
  <c r="B174" i="2"/>
  <c r="G169" i="7"/>
  <c r="B175" i="2" s="1"/>
  <c r="G170" i="7"/>
  <c r="B176" i="2"/>
  <c r="G171" i="7"/>
  <c r="B177" i="2" s="1"/>
  <c r="G172" i="7"/>
  <c r="B178" i="2"/>
  <c r="G173" i="7"/>
  <c r="B179" i="2" s="1"/>
  <c r="G174" i="7"/>
  <c r="B180" i="2"/>
  <c r="G175" i="7"/>
  <c r="B181" i="2" s="1"/>
  <c r="G176" i="7"/>
  <c r="B182" i="2"/>
  <c r="G177" i="7"/>
  <c r="B183" i="2" s="1"/>
  <c r="G178" i="7"/>
  <c r="B184" i="2"/>
  <c r="G179" i="7"/>
  <c r="B185" i="2" s="1"/>
  <c r="G180" i="7"/>
  <c r="B186" i="2"/>
  <c r="G181" i="7"/>
  <c r="B187" i="2" s="1"/>
  <c r="G182" i="7"/>
  <c r="B188" i="2"/>
  <c r="G183" i="7"/>
  <c r="B189" i="2" s="1"/>
  <c r="G184" i="7"/>
  <c r="B190" i="2"/>
  <c r="G185" i="7"/>
  <c r="B191" i="2" s="1"/>
  <c r="G186" i="7"/>
  <c r="B192" i="2"/>
  <c r="G187" i="7"/>
  <c r="B193" i="2" s="1"/>
  <c r="G188" i="7"/>
  <c r="B194" i="2"/>
  <c r="G189" i="7"/>
  <c r="B195" i="2" s="1"/>
  <c r="G190" i="7"/>
  <c r="B196" i="2"/>
  <c r="G191" i="7"/>
  <c r="B197" i="2" s="1"/>
  <c r="G192" i="7"/>
  <c r="B198" i="2"/>
  <c r="G193" i="7"/>
  <c r="B199" i="2" s="1"/>
  <c r="G194" i="7"/>
  <c r="B200" i="2"/>
  <c r="G195" i="7"/>
  <c r="B201" i="2" s="1"/>
  <c r="G196" i="7"/>
  <c r="B202" i="2"/>
  <c r="G197" i="7"/>
  <c r="B203" i="2" s="1"/>
  <c r="G198" i="7"/>
  <c r="B204" i="2"/>
  <c r="G199" i="7"/>
  <c r="B205" i="2" s="1"/>
  <c r="G200" i="7"/>
  <c r="B206" i="2"/>
  <c r="G201" i="7"/>
  <c r="B207" i="2" s="1"/>
  <c r="G202" i="7"/>
  <c r="B208" i="2"/>
  <c r="G203" i="7"/>
  <c r="B209" i="2" s="1"/>
  <c r="G204" i="7"/>
  <c r="B210" i="2"/>
  <c r="G205" i="7"/>
  <c r="B211" i="2" s="1"/>
  <c r="G206" i="7"/>
  <c r="B212" i="2"/>
  <c r="G207" i="7"/>
  <c r="B213" i="2" s="1"/>
  <c r="G208" i="7"/>
  <c r="B214" i="2"/>
  <c r="G209" i="7"/>
  <c r="B215" i="2" s="1"/>
  <c r="G210" i="7"/>
  <c r="B216" i="2"/>
  <c r="G211" i="7"/>
  <c r="B217" i="2" s="1"/>
  <c r="G212" i="7"/>
  <c r="B218" i="2"/>
  <c r="G213" i="7"/>
  <c r="B219" i="2" s="1"/>
  <c r="G214" i="7"/>
  <c r="B220" i="2"/>
  <c r="G215" i="7"/>
  <c r="B221" i="2" s="1"/>
  <c r="G216" i="7"/>
  <c r="B222" i="2"/>
  <c r="G217" i="7"/>
  <c r="B223" i="2" s="1"/>
  <c r="G218" i="7"/>
  <c r="B224" i="2"/>
  <c r="G219" i="7"/>
  <c r="B225" i="2" s="1"/>
  <c r="G220" i="7"/>
  <c r="B226" i="2"/>
  <c r="G221" i="7"/>
  <c r="B227" i="2" s="1"/>
  <c r="G222" i="7"/>
  <c r="B228" i="2"/>
  <c r="G223" i="7"/>
  <c r="B229" i="2" s="1"/>
  <c r="G224" i="7"/>
  <c r="B230" i="2"/>
  <c r="G225" i="7"/>
  <c r="B231" i="2" s="1"/>
  <c r="G226" i="7"/>
  <c r="B232" i="2"/>
  <c r="G227" i="7"/>
  <c r="B233" i="2" s="1"/>
  <c r="G228" i="7"/>
  <c r="B234" i="2"/>
  <c r="G229" i="7"/>
  <c r="B235" i="2" s="1"/>
  <c r="G230" i="7"/>
  <c r="B236" i="2"/>
  <c r="G231" i="7"/>
  <c r="B237" i="2" s="1"/>
  <c r="G232" i="7"/>
  <c r="B238" i="2"/>
  <c r="G233" i="7"/>
  <c r="B239" i="2" s="1"/>
  <c r="G234" i="7"/>
  <c r="B240" i="2"/>
  <c r="G235" i="7"/>
  <c r="B241" i="2" s="1"/>
  <c r="G236" i="7"/>
  <c r="B242" i="2"/>
  <c r="G237" i="7"/>
  <c r="B243" i="2" s="1"/>
  <c r="G238" i="7"/>
  <c r="B244" i="2"/>
  <c r="G239" i="7"/>
  <c r="B245" i="2" s="1"/>
  <c r="G240" i="7"/>
  <c r="B246" i="2"/>
  <c r="G241" i="7"/>
  <c r="B247" i="2" s="1"/>
  <c r="G242" i="7"/>
  <c r="B248" i="2"/>
  <c r="G243" i="7"/>
  <c r="B249" i="2" s="1"/>
  <c r="G244" i="7"/>
  <c r="B250" i="2"/>
  <c r="G245" i="7"/>
  <c r="B251" i="2" s="1"/>
  <c r="G246" i="7"/>
  <c r="B252" i="2"/>
  <c r="G247" i="7"/>
  <c r="B253" i="2" s="1"/>
  <c r="G248" i="7"/>
  <c r="B254" i="2"/>
  <c r="G249" i="7"/>
  <c r="B255" i="2" s="1"/>
  <c r="G250" i="7"/>
  <c r="B256" i="2"/>
  <c r="G251" i="7"/>
  <c r="B257" i="2" s="1"/>
  <c r="G252" i="7"/>
  <c r="B258" i="2"/>
  <c r="F193" i="7"/>
  <c r="A199" i="2"/>
  <c r="F194" i="7"/>
  <c r="A200" i="2"/>
  <c r="F195" i="7"/>
  <c r="A201" i="2"/>
  <c r="F196" i="7"/>
  <c r="A202" i="2"/>
  <c r="F197" i="7"/>
  <c r="A203" i="2"/>
  <c r="F198" i="7"/>
  <c r="A204" i="2"/>
  <c r="F199" i="7"/>
  <c r="A205" i="2"/>
  <c r="F200" i="7"/>
  <c r="A206" i="2"/>
  <c r="F201" i="7"/>
  <c r="A207" i="2"/>
  <c r="F202" i="7"/>
  <c r="A208" i="2"/>
  <c r="F203" i="7"/>
  <c r="A209" i="2"/>
  <c r="F204" i="7"/>
  <c r="A210" i="2"/>
  <c r="F205" i="7"/>
  <c r="A211" i="2"/>
  <c r="F206" i="7"/>
  <c r="A212" i="2"/>
  <c r="F207" i="7"/>
  <c r="A213" i="2"/>
  <c r="F208" i="7"/>
  <c r="A214" i="2"/>
  <c r="F209" i="7"/>
  <c r="A215" i="2"/>
  <c r="F210" i="7"/>
  <c r="A216" i="2"/>
  <c r="F211" i="7"/>
  <c r="A217" i="2"/>
  <c r="F212" i="7"/>
  <c r="A218" i="2"/>
  <c r="F213" i="7"/>
  <c r="A219" i="2"/>
  <c r="F214" i="7"/>
  <c r="A220" i="2"/>
  <c r="F215" i="7"/>
  <c r="A221" i="2"/>
  <c r="F216" i="7"/>
  <c r="A222" i="2"/>
  <c r="F217" i="7"/>
  <c r="A223" i="2"/>
  <c r="F218" i="7"/>
  <c r="A224" i="2"/>
  <c r="F219" i="7"/>
  <c r="A225" i="2"/>
  <c r="F220" i="7"/>
  <c r="A226" i="2"/>
  <c r="F221" i="7"/>
  <c r="A227" i="2"/>
  <c r="F222" i="7"/>
  <c r="A228" i="2"/>
  <c r="F223" i="7"/>
  <c r="A229" i="2"/>
  <c r="F224" i="7"/>
  <c r="A230" i="2"/>
  <c r="F225" i="7"/>
  <c r="A231" i="2"/>
  <c r="F226" i="7"/>
  <c r="A232" i="2"/>
  <c r="F227" i="7"/>
  <c r="A233" i="2"/>
  <c r="F228" i="7"/>
  <c r="A234" i="2"/>
  <c r="F229" i="7"/>
  <c r="A235" i="2"/>
  <c r="F230" i="7"/>
  <c r="A236" i="2"/>
  <c r="F231" i="7"/>
  <c r="A237" i="2"/>
  <c r="F232" i="7"/>
  <c r="A238" i="2"/>
  <c r="F233" i="7"/>
  <c r="A239" i="2"/>
  <c r="F234" i="7"/>
  <c r="A240" i="2"/>
  <c r="F235" i="7"/>
  <c r="A241" i="2"/>
  <c r="F236" i="7"/>
  <c r="A242" i="2"/>
  <c r="F237" i="7"/>
  <c r="A243" i="2"/>
  <c r="F238" i="7"/>
  <c r="A244" i="2"/>
  <c r="F239" i="7"/>
  <c r="A245" i="2"/>
  <c r="F240" i="7"/>
  <c r="A246" i="2"/>
  <c r="F241" i="7"/>
  <c r="A247" i="2"/>
  <c r="F242" i="7"/>
  <c r="A248" i="2"/>
  <c r="F243" i="7"/>
  <c r="A249" i="2"/>
  <c r="F244" i="7"/>
  <c r="A250" i="2"/>
  <c r="F245" i="7"/>
  <c r="A251" i="2"/>
  <c r="F246" i="7"/>
  <c r="A252" i="2"/>
  <c r="F247" i="7"/>
  <c r="A253" i="2"/>
  <c r="F248" i="7"/>
  <c r="A254" i="2"/>
  <c r="F249" i="7"/>
  <c r="A255" i="2"/>
  <c r="F250" i="7"/>
  <c r="A256" i="2"/>
  <c r="F251" i="7"/>
  <c r="A257" i="2"/>
  <c r="F252" i="7"/>
  <c r="A258" i="2"/>
  <c r="F68" i="7"/>
  <c r="A74" i="2" s="1"/>
  <c r="F51" i="7"/>
  <c r="A57" i="2" s="1"/>
  <c r="F43" i="7"/>
  <c r="A49" i="2" s="1"/>
  <c r="F35" i="7"/>
  <c r="A41" i="2" s="1"/>
  <c r="F15" i="7"/>
  <c r="A21" i="2" s="1"/>
  <c r="F63" i="7"/>
  <c r="A69" i="2" s="1"/>
  <c r="F12" i="7"/>
  <c r="A18" i="2" s="1"/>
  <c r="F13" i="7"/>
  <c r="A19" i="2" s="1"/>
  <c r="F14" i="7"/>
  <c r="A20" i="2" s="1"/>
  <c r="F16" i="7"/>
  <c r="A22" i="2" s="1"/>
  <c r="F17" i="7"/>
  <c r="A23" i="2" s="1"/>
  <c r="F18" i="7"/>
  <c r="A24" i="2" s="1"/>
  <c r="F19" i="7"/>
  <c r="A25" i="2" s="1"/>
  <c r="F20" i="7"/>
  <c r="A26" i="2" s="1"/>
  <c r="F21" i="7"/>
  <c r="A27" i="2" s="1"/>
  <c r="F22" i="7"/>
  <c r="A28" i="2" s="1"/>
  <c r="F23" i="7"/>
  <c r="A29" i="2" s="1"/>
  <c r="F24" i="7"/>
  <c r="A30" i="2" s="1"/>
  <c r="F25" i="7"/>
  <c r="A31" i="2" s="1"/>
  <c r="F26" i="7"/>
  <c r="A32" i="2" s="1"/>
  <c r="F27" i="7"/>
  <c r="A33" i="2" s="1"/>
  <c r="F28" i="7"/>
  <c r="A34" i="2" s="1"/>
  <c r="F29" i="7"/>
  <c r="A35" i="2" s="1"/>
  <c r="F30" i="7"/>
  <c r="A36" i="2" s="1"/>
  <c r="F31" i="7"/>
  <c r="A37" i="2" s="1"/>
  <c r="F32" i="7"/>
  <c r="A38" i="2" s="1"/>
  <c r="F33" i="7"/>
  <c r="A39" i="2" s="1"/>
  <c r="F34" i="7"/>
  <c r="A40" i="2" s="1"/>
  <c r="F36" i="7"/>
  <c r="A42" i="2" s="1"/>
  <c r="F37" i="7"/>
  <c r="A43" i="2" s="1"/>
  <c r="F38" i="7"/>
  <c r="A44" i="2" s="1"/>
  <c r="F39" i="7"/>
  <c r="A45" i="2" s="1"/>
  <c r="F40" i="7"/>
  <c r="A46" i="2" s="1"/>
  <c r="F41" i="7"/>
  <c r="A47" i="2" s="1"/>
  <c r="F42" i="7"/>
  <c r="A48" i="2" s="1"/>
  <c r="F44" i="7"/>
  <c r="A50" i="2" s="1"/>
  <c r="F45" i="7"/>
  <c r="A51" i="2" s="1"/>
  <c r="F46" i="7"/>
  <c r="A52" i="2" s="1"/>
  <c r="F47" i="7"/>
  <c r="A53" i="2" s="1"/>
  <c r="F48" i="7"/>
  <c r="A54" i="2" s="1"/>
  <c r="F49" i="7"/>
  <c r="A55" i="2" s="1"/>
  <c r="F50" i="7"/>
  <c r="A56" i="2" s="1"/>
  <c r="F52" i="7"/>
  <c r="A58" i="2" s="1"/>
  <c r="F53" i="7"/>
  <c r="A59" i="2" s="1"/>
  <c r="F54" i="7"/>
  <c r="A60" i="2" s="1"/>
  <c r="F55" i="7"/>
  <c r="A61" i="2" s="1"/>
  <c r="F56" i="7"/>
  <c r="A62" i="2" s="1"/>
  <c r="F57" i="7"/>
  <c r="A63" i="2" s="1"/>
  <c r="F58" i="7"/>
  <c r="A64" i="2" s="1"/>
  <c r="F59" i="7"/>
  <c r="A65" i="2" s="1"/>
  <c r="F60" i="7"/>
  <c r="A66" i="2" s="1"/>
  <c r="F61" i="7"/>
  <c r="A67" i="2" s="1"/>
  <c r="F62" i="7"/>
  <c r="A68" i="2" s="1"/>
  <c r="F64" i="7"/>
  <c r="A70" i="2" s="1"/>
  <c r="F65" i="7"/>
  <c r="A71" i="2" s="1"/>
  <c r="F66" i="7"/>
  <c r="A72" i="2" s="1"/>
  <c r="F67" i="7"/>
  <c r="A73" i="2" s="1"/>
  <c r="F69" i="7"/>
  <c r="A75" i="2" s="1"/>
  <c r="F70" i="7"/>
  <c r="A76" i="2" s="1"/>
  <c r="F71" i="7"/>
  <c r="A77" i="2" s="1"/>
  <c r="F72" i="7"/>
  <c r="A78" i="2" s="1"/>
  <c r="F73" i="7"/>
  <c r="A79" i="2" s="1"/>
  <c r="F74" i="7"/>
  <c r="A80" i="2" s="1"/>
  <c r="F75" i="7"/>
  <c r="A81" i="2" s="1"/>
  <c r="F76" i="7"/>
  <c r="A82" i="2" s="1"/>
  <c r="F77" i="7"/>
  <c r="A83" i="2" s="1"/>
  <c r="F78" i="7"/>
  <c r="A84" i="2" s="1"/>
  <c r="F79" i="7"/>
  <c r="A85" i="2" s="1"/>
  <c r="F80" i="7"/>
  <c r="A86" i="2" s="1"/>
  <c r="F81" i="7"/>
  <c r="A87" i="2" s="1"/>
  <c r="F82" i="7"/>
  <c r="A88" i="2" s="1"/>
  <c r="F83" i="7"/>
  <c r="A89" i="2" s="1"/>
  <c r="F84" i="7"/>
  <c r="A90" i="2" s="1"/>
  <c r="F85" i="7"/>
  <c r="A91" i="2" s="1"/>
  <c r="F86" i="7"/>
  <c r="A92" i="2"/>
  <c r="F87" i="7"/>
  <c r="A93" i="2" s="1"/>
  <c r="F88" i="7"/>
  <c r="A94" i="2"/>
  <c r="F89" i="7"/>
  <c r="A95" i="2"/>
  <c r="F90" i="7"/>
  <c r="A96" i="2"/>
  <c r="F91" i="7"/>
  <c r="A97" i="2"/>
  <c r="F92" i="7"/>
  <c r="A98" i="2"/>
  <c r="F93" i="7"/>
  <c r="A99" i="2"/>
  <c r="F94" i="7"/>
  <c r="A100" i="2"/>
  <c r="F95" i="7"/>
  <c r="A101" i="2"/>
  <c r="F96" i="7"/>
  <c r="A102" i="2"/>
  <c r="F97" i="7"/>
  <c r="A103" i="2"/>
  <c r="F98" i="7"/>
  <c r="A104" i="2"/>
  <c r="F99" i="7"/>
  <c r="A105" i="2"/>
  <c r="F100" i="7"/>
  <c r="A106" i="2"/>
  <c r="F101" i="7"/>
  <c r="A107" i="2"/>
  <c r="F102" i="7"/>
  <c r="A108" i="2"/>
  <c r="F103" i="7"/>
  <c r="A109" i="2"/>
  <c r="F104" i="7"/>
  <c r="A110" i="2"/>
  <c r="F105" i="7"/>
  <c r="A111" i="2"/>
  <c r="F106" i="7"/>
  <c r="A112" i="2"/>
  <c r="F107" i="7"/>
  <c r="A113" i="2"/>
  <c r="F108" i="7"/>
  <c r="A114" i="2"/>
  <c r="F109" i="7"/>
  <c r="A115" i="2"/>
  <c r="F110" i="7"/>
  <c r="A116" i="2"/>
  <c r="F111" i="7"/>
  <c r="A117" i="2"/>
  <c r="F112" i="7"/>
  <c r="A118" i="2"/>
  <c r="F113" i="7"/>
  <c r="A119" i="2"/>
  <c r="F114" i="7"/>
  <c r="A120" i="2"/>
  <c r="F115" i="7"/>
  <c r="A121" i="2"/>
  <c r="F116" i="7"/>
  <c r="A122" i="2"/>
  <c r="F117" i="7"/>
  <c r="A123" i="2"/>
  <c r="F118" i="7"/>
  <c r="A124" i="2"/>
  <c r="F119" i="7"/>
  <c r="A125" i="2"/>
  <c r="F120" i="7"/>
  <c r="A126" i="2"/>
  <c r="F121" i="7"/>
  <c r="A127" i="2"/>
  <c r="F122" i="7"/>
  <c r="A128" i="2"/>
  <c r="F123" i="7"/>
  <c r="A129" i="2"/>
  <c r="F124" i="7"/>
  <c r="A130" i="2"/>
  <c r="F125" i="7"/>
  <c r="A131" i="2"/>
  <c r="F126" i="7"/>
  <c r="A132" i="2"/>
  <c r="F127" i="7"/>
  <c r="A133" i="2"/>
  <c r="F128" i="7"/>
  <c r="A134" i="2"/>
  <c r="F129" i="7"/>
  <c r="A135" i="2"/>
  <c r="F130" i="7"/>
  <c r="A136" i="2"/>
  <c r="F131" i="7"/>
  <c r="A137" i="2"/>
  <c r="F132" i="7"/>
  <c r="A138" i="2"/>
  <c r="F133" i="7"/>
  <c r="A139" i="2"/>
  <c r="F134" i="7"/>
  <c r="A140" i="2"/>
  <c r="F135" i="7"/>
  <c r="A141" i="2"/>
  <c r="F136" i="7"/>
  <c r="A142" i="2"/>
  <c r="F137" i="7"/>
  <c r="A143" i="2"/>
  <c r="F138" i="7"/>
  <c r="A144" i="2"/>
  <c r="F139" i="7"/>
  <c r="A145" i="2"/>
  <c r="F140" i="7"/>
  <c r="A146" i="2"/>
  <c r="F141" i="7"/>
  <c r="A147" i="2"/>
  <c r="F142" i="7"/>
  <c r="A148" i="2"/>
  <c r="F143" i="7"/>
  <c r="A149" i="2"/>
  <c r="F144" i="7"/>
  <c r="A150" i="2"/>
  <c r="F145" i="7"/>
  <c r="A151" i="2"/>
  <c r="F146" i="7"/>
  <c r="A152" i="2"/>
  <c r="F147" i="7"/>
  <c r="A153" i="2"/>
  <c r="F148" i="7"/>
  <c r="A154" i="2"/>
  <c r="F149" i="7"/>
  <c r="A155" i="2"/>
  <c r="F150" i="7"/>
  <c r="A156" i="2"/>
  <c r="F151" i="7"/>
  <c r="A157" i="2"/>
  <c r="F152" i="7"/>
  <c r="A158" i="2"/>
  <c r="F153" i="7"/>
  <c r="A159" i="2"/>
  <c r="F154" i="7"/>
  <c r="A160" i="2"/>
  <c r="F155" i="7"/>
  <c r="A161" i="2"/>
  <c r="F156" i="7"/>
  <c r="A162" i="2"/>
  <c r="F157" i="7"/>
  <c r="A163" i="2"/>
  <c r="F158" i="7"/>
  <c r="A164" i="2"/>
  <c r="F159" i="7"/>
  <c r="A165" i="2"/>
  <c r="F160" i="7"/>
  <c r="A166" i="2"/>
  <c r="F161" i="7"/>
  <c r="A167" i="2"/>
  <c r="F162" i="7"/>
  <c r="A168" i="2"/>
  <c r="F163" i="7"/>
  <c r="A169" i="2"/>
  <c r="F164" i="7"/>
  <c r="A170" i="2"/>
  <c r="F165" i="7"/>
  <c r="A171" i="2"/>
  <c r="F166" i="7"/>
  <c r="A172" i="2"/>
  <c r="F167" i="7"/>
  <c r="A173" i="2"/>
  <c r="F168" i="7"/>
  <c r="A174" i="2"/>
  <c r="F169" i="7"/>
  <c r="A175" i="2"/>
  <c r="F170" i="7"/>
  <c r="A176" i="2"/>
  <c r="F171" i="7"/>
  <c r="A177" i="2"/>
  <c r="F172" i="7"/>
  <c r="A178" i="2"/>
  <c r="F173" i="7"/>
  <c r="A179" i="2"/>
  <c r="F174" i="7"/>
  <c r="A180" i="2"/>
  <c r="F175" i="7"/>
  <c r="A181" i="2"/>
  <c r="F176" i="7"/>
  <c r="A182" i="2"/>
  <c r="F177" i="7"/>
  <c r="A183" i="2"/>
  <c r="F178" i="7"/>
  <c r="A184" i="2"/>
  <c r="F179" i="7"/>
  <c r="A185" i="2"/>
  <c r="F180" i="7"/>
  <c r="A186" i="2"/>
  <c r="F181" i="7"/>
  <c r="A187" i="2"/>
  <c r="F182" i="7"/>
  <c r="A188" i="2"/>
  <c r="F183" i="7"/>
  <c r="A189" i="2"/>
  <c r="F184" i="7"/>
  <c r="A190" i="2"/>
  <c r="F185" i="7"/>
  <c r="A191" i="2"/>
  <c r="F186" i="7"/>
  <c r="A192" i="2"/>
  <c r="F187" i="7"/>
  <c r="A193" i="2"/>
  <c r="F188" i="7"/>
  <c r="A194" i="2"/>
  <c r="F189" i="7"/>
  <c r="A195" i="2"/>
  <c r="F190" i="7"/>
  <c r="A196" i="2" s="1"/>
  <c r="F191" i="7"/>
  <c r="A197" i="2"/>
  <c r="F192" i="7"/>
  <c r="A198" i="2" s="1"/>
  <c r="K121" i="2"/>
  <c r="K187" i="2"/>
  <c r="K101" i="2"/>
  <c r="K249" i="2"/>
  <c r="K67" i="2"/>
  <c r="K138" i="2"/>
  <c r="M138" i="2" s="1"/>
  <c r="J126" i="2"/>
  <c r="K174" i="2"/>
  <c r="J180" i="2"/>
  <c r="M180" i="2" s="1"/>
  <c r="J152" i="2"/>
  <c r="K100" i="2"/>
  <c r="J144" i="2"/>
  <c r="M144" i="2" s="1"/>
  <c r="J158" i="2"/>
  <c r="K146" i="2"/>
  <c r="J122" i="2"/>
  <c r="J255" i="2"/>
  <c r="M255" i="2"/>
  <c r="J253" i="2"/>
  <c r="M253" i="2" s="1"/>
  <c r="K239" i="2"/>
  <c r="J231" i="2"/>
  <c r="K231" i="2"/>
  <c r="K223" i="2"/>
  <c r="J223" i="2"/>
  <c r="J209" i="2"/>
  <c r="L209" i="2" s="1"/>
  <c r="J203" i="2"/>
  <c r="M203" i="2" s="1"/>
  <c r="J185" i="2"/>
  <c r="L185" i="2" s="1"/>
  <c r="J179" i="2"/>
  <c r="J177" i="2"/>
  <c r="M177" i="2" s="1"/>
  <c r="K171" i="2"/>
  <c r="L171" i="2" s="1"/>
  <c r="J169" i="2"/>
  <c r="K163" i="2"/>
  <c r="J163" i="2"/>
  <c r="K161" i="2"/>
  <c r="J155" i="2"/>
  <c r="K155" i="2"/>
  <c r="K151" i="2"/>
  <c r="L151" i="2" s="1"/>
  <c r="J151" i="2"/>
  <c r="J147" i="2"/>
  <c r="K147" i="2"/>
  <c r="J145" i="2"/>
  <c r="M145" i="2" s="1"/>
  <c r="K139" i="2"/>
  <c r="J139" i="2"/>
  <c r="J131" i="2"/>
  <c r="K131" i="2"/>
  <c r="K129" i="2"/>
  <c r="J123" i="2"/>
  <c r="M123" i="2" s="1"/>
  <c r="M121" i="2"/>
  <c r="J113" i="2"/>
  <c r="L113" i="2" s="1"/>
  <c r="K113" i="2"/>
  <c r="K107" i="2"/>
  <c r="M107" i="2"/>
  <c r="M101" i="2"/>
  <c r="J69" i="2"/>
  <c r="J63" i="2"/>
  <c r="K63" i="2"/>
  <c r="K51" i="2"/>
  <c r="J19" i="5"/>
  <c r="J233" i="2"/>
  <c r="M233" i="2" s="1"/>
  <c r="L233" i="2"/>
  <c r="K91" i="2"/>
  <c r="H16" i="2"/>
  <c r="K257" i="2"/>
  <c r="K243" i="2"/>
  <c r="J241" i="2"/>
  <c r="K241" i="2"/>
  <c r="M241" i="2" s="1"/>
  <c r="J235" i="2"/>
  <c r="J227" i="2"/>
  <c r="L227" i="2" s="1"/>
  <c r="K225" i="2"/>
  <c r="J219" i="2"/>
  <c r="K219" i="2"/>
  <c r="K217" i="2"/>
  <c r="K211" i="2"/>
  <c r="M211" i="2" s="1"/>
  <c r="J211" i="2"/>
  <c r="M207" i="2"/>
  <c r="K207" i="2"/>
  <c r="J201" i="2"/>
  <c r="K191" i="2"/>
  <c r="J191" i="2"/>
  <c r="K189" i="2"/>
  <c r="J183" i="2"/>
  <c r="K183" i="2"/>
  <c r="K175" i="2"/>
  <c r="M175" i="2" s="1"/>
  <c r="K173" i="2"/>
  <c r="K167" i="2"/>
  <c r="J167" i="2"/>
  <c r="L167" i="2" s="1"/>
  <c r="K159" i="2"/>
  <c r="J159" i="2"/>
  <c r="J157" i="2"/>
  <c r="M157" i="2" s="1"/>
  <c r="K157" i="2"/>
  <c r="J149" i="2"/>
  <c r="M149" i="2" s="1"/>
  <c r="J143" i="2"/>
  <c r="K143" i="2"/>
  <c r="K141" i="2"/>
  <c r="J141" i="2"/>
  <c r="M141" i="2" s="1"/>
  <c r="J135" i="2"/>
  <c r="K135" i="2"/>
  <c r="L135" i="2" s="1"/>
  <c r="K127" i="2"/>
  <c r="J127" i="2"/>
  <c r="J119" i="2"/>
  <c r="L119" i="2" s="1"/>
  <c r="J117" i="2"/>
  <c r="K117" i="2"/>
  <c r="K111" i="2"/>
  <c r="K109" i="2"/>
  <c r="J109" i="2"/>
  <c r="L109" i="2" s="1"/>
  <c r="K105" i="2"/>
  <c r="J105" i="2"/>
  <c r="L105" i="2" s="1"/>
  <c r="J97" i="2"/>
  <c r="K97" i="2"/>
  <c r="L97" i="2" s="1"/>
  <c r="J93" i="2"/>
  <c r="K79" i="2"/>
  <c r="J79" i="2"/>
  <c r="J75" i="2"/>
  <c r="K71" i="2"/>
  <c r="K47" i="2"/>
  <c r="J47" i="2"/>
  <c r="J23" i="2"/>
  <c r="K23" i="2"/>
  <c r="J251" i="2"/>
  <c r="K195" i="2"/>
  <c r="K242" i="2"/>
  <c r="L180" i="2"/>
  <c r="K170" i="2"/>
  <c r="J160" i="2"/>
  <c r="M160" i="2" s="1"/>
  <c r="K160" i="2"/>
  <c r="L152" i="2"/>
  <c r="K136" i="2"/>
  <c r="J136" i="2"/>
  <c r="M136" i="2" s="1"/>
  <c r="J120" i="2"/>
  <c r="K120" i="2"/>
  <c r="J104" i="2"/>
  <c r="M104" i="2" s="1"/>
  <c r="K110" i="2"/>
  <c r="M110" i="2" s="1"/>
  <c r="K162" i="2"/>
  <c r="M162" i="2" s="1"/>
  <c r="J44" i="2"/>
  <c r="M44" i="2" s="1"/>
  <c r="K184" i="2"/>
  <c r="F16" i="2"/>
  <c r="J142" i="2"/>
  <c r="M142" i="2" s="1"/>
  <c r="K130" i="2"/>
  <c r="M130" i="2" s="1"/>
  <c r="J94" i="2"/>
  <c r="K182" i="2"/>
  <c r="J52" i="2"/>
  <c r="M52" i="2" s="1"/>
  <c r="K112" i="2"/>
  <c r="M112" i="2" s="1"/>
  <c r="J154" i="2"/>
  <c r="J55" i="2"/>
  <c r="K39" i="2"/>
  <c r="J21" i="2"/>
  <c r="M146" i="2"/>
  <c r="K252" i="2"/>
  <c r="J186" i="2"/>
  <c r="M186" i="2" s="1"/>
  <c r="J172" i="2"/>
  <c r="M172" i="2" s="1"/>
  <c r="J150" i="2"/>
  <c r="K150" i="2"/>
  <c r="K134" i="2"/>
  <c r="M134" i="2" s="1"/>
  <c r="J134" i="2"/>
  <c r="J17" i="5"/>
  <c r="J108" i="2"/>
  <c r="M108" i="2" s="1"/>
  <c r="K37" i="2"/>
  <c r="K78" i="2"/>
  <c r="K43" i="2"/>
  <c r="J85" i="2"/>
  <c r="K59" i="2"/>
  <c r="K31" i="2"/>
  <c r="J31" i="2"/>
  <c r="J61" i="2"/>
  <c r="K20" i="2"/>
  <c r="K87" i="2"/>
  <c r="J87" i="2"/>
  <c r="K68" i="2"/>
  <c r="K76" i="2"/>
  <c r="K65" i="2"/>
  <c r="K45" i="2"/>
  <c r="K35" i="2"/>
  <c r="M122" i="2"/>
  <c r="M126" i="2"/>
  <c r="L139" i="2"/>
  <c r="M201" i="2"/>
  <c r="L101" i="2"/>
  <c r="M152" i="2"/>
  <c r="M249" i="2"/>
  <c r="M154" i="2"/>
  <c r="L249" i="2"/>
  <c r="L163" i="2"/>
  <c r="M179" i="2"/>
  <c r="L255" i="2"/>
  <c r="M113" i="2"/>
  <c r="L207" i="2"/>
  <c r="M159" i="2"/>
  <c r="M219" i="2"/>
  <c r="M239" i="2"/>
  <c r="M185" i="2"/>
  <c r="L107" i="2"/>
  <c r="L134" i="2"/>
  <c r="M55" i="2"/>
  <c r="M163" i="2"/>
  <c r="M251" i="2"/>
  <c r="M143" i="2"/>
  <c r="L149" i="2"/>
  <c r="L189" i="2"/>
  <c r="L201" i="2"/>
  <c r="M131" i="2"/>
  <c r="M139" i="2"/>
  <c r="M169" i="2"/>
  <c r="L169" i="2"/>
  <c r="L239" i="2"/>
  <c r="M119" i="2"/>
  <c r="L183" i="2"/>
  <c r="M183" i="2"/>
  <c r="M209" i="2"/>
  <c r="L242" i="2"/>
  <c r="M105" i="2"/>
  <c r="M217" i="2"/>
  <c r="L217" i="2"/>
  <c r="L253" i="2"/>
  <c r="M129" i="2"/>
  <c r="L219" i="2"/>
  <c r="M109" i="2"/>
  <c r="L257" i="2"/>
  <c r="L179" i="2"/>
  <c r="L187" i="2"/>
  <c r="M94" i="2" l="1"/>
  <c r="J74" i="2"/>
  <c r="M74" i="2" s="1"/>
  <c r="J33" i="2"/>
  <c r="K53" i="2"/>
  <c r="L75" i="2"/>
  <c r="J80" i="2"/>
  <c r="K36" i="2"/>
  <c r="K82" i="2"/>
  <c r="J82" i="2"/>
  <c r="M82" i="2" s="1"/>
  <c r="M87" i="2"/>
  <c r="K50" i="2"/>
  <c r="L50" i="2" s="1"/>
  <c r="M79" i="2"/>
  <c r="M71" i="2"/>
  <c r="J25" i="5"/>
  <c r="C12" i="2" s="1"/>
  <c r="M93" i="2"/>
  <c r="L93" i="2"/>
  <c r="L91" i="2"/>
  <c r="J77" i="2"/>
  <c r="L77" i="2" s="1"/>
  <c r="J84" i="2"/>
  <c r="J34" i="2"/>
  <c r="K46" i="2"/>
  <c r="M46" i="2" s="1"/>
  <c r="K62" i="2"/>
  <c r="L62" i="2" s="1"/>
  <c r="K40" i="2"/>
  <c r="L94" i="2"/>
  <c r="K18" i="2"/>
  <c r="J18" i="2"/>
  <c r="M173" i="2"/>
  <c r="M120" i="2"/>
  <c r="M167" i="2"/>
  <c r="K197" i="2"/>
  <c r="K213" i="2"/>
  <c r="J245" i="2"/>
  <c r="M245" i="2" s="1"/>
  <c r="L184" i="2"/>
  <c r="L174" i="2"/>
  <c r="L158" i="2"/>
  <c r="L142" i="2"/>
  <c r="L136" i="2"/>
  <c r="L126" i="2"/>
  <c r="M147" i="2"/>
  <c r="K221" i="2"/>
  <c r="M231" i="2"/>
  <c r="L138" i="2"/>
  <c r="L122" i="2"/>
  <c r="M257" i="2"/>
  <c r="M135" i="2"/>
  <c r="L157" i="2"/>
  <c r="J205" i="2"/>
  <c r="M117" i="2"/>
  <c r="K165" i="2"/>
  <c r="K181" i="2"/>
  <c r="M181" i="2" s="1"/>
  <c r="M227" i="2"/>
  <c r="M151" i="2"/>
  <c r="M223" i="2"/>
  <c r="L182" i="2"/>
  <c r="L160" i="2"/>
  <c r="L150" i="2"/>
  <c r="L144" i="2"/>
  <c r="M243" i="2"/>
  <c r="L143" i="2"/>
  <c r="L100" i="2"/>
  <c r="J106" i="2"/>
  <c r="K106" i="2"/>
  <c r="M106" i="2" s="1"/>
  <c r="L121" i="2"/>
  <c r="L110" i="2"/>
  <c r="L203" i="2"/>
  <c r="L120" i="2"/>
  <c r="L112" i="2"/>
  <c r="L104" i="2"/>
  <c r="M158" i="2"/>
  <c r="L79" i="2"/>
  <c r="M184" i="2"/>
  <c r="M182" i="2"/>
  <c r="M170" i="2"/>
  <c r="L53" i="2"/>
  <c r="L71" i="2"/>
  <c r="J42" i="2"/>
  <c r="K42" i="2"/>
  <c r="M34" i="2"/>
  <c r="K60" i="2"/>
  <c r="J60" i="2"/>
  <c r="K26" i="2"/>
  <c r="J26" i="2"/>
  <c r="J89" i="2"/>
  <c r="K89" i="2"/>
  <c r="J48" i="2"/>
  <c r="K48" i="2"/>
  <c r="M40" i="2"/>
  <c r="K25" i="2"/>
  <c r="J25" i="2"/>
  <c r="L84" i="2"/>
  <c r="M84" i="2"/>
  <c r="L37" i="2"/>
  <c r="K88" i="2"/>
  <c r="J88" i="2"/>
  <c r="J58" i="2"/>
  <c r="K58" i="2"/>
  <c r="K32" i="2"/>
  <c r="J32" i="2"/>
  <c r="K24" i="2"/>
  <c r="J24" i="2"/>
  <c r="J22" i="2"/>
  <c r="M22" i="2" s="1"/>
  <c r="M20" i="2"/>
  <c r="L52" i="2"/>
  <c r="L36" i="2"/>
  <c r="M53" i="2"/>
  <c r="M37" i="2"/>
  <c r="L63" i="2"/>
  <c r="K28" i="2"/>
  <c r="M28" i="2" s="1"/>
  <c r="M68" i="2"/>
  <c r="L87" i="2"/>
  <c r="L55" i="2"/>
  <c r="M67" i="2"/>
  <c r="L61" i="2"/>
  <c r="L51" i="2"/>
  <c r="L39" i="2"/>
  <c r="M35" i="2"/>
  <c r="M59" i="2"/>
  <c r="L59" i="2"/>
  <c r="M45" i="2"/>
  <c r="L45" i="2"/>
  <c r="L76" i="2"/>
  <c r="L68" i="2"/>
  <c r="L44" i="2"/>
  <c r="L20" i="2"/>
  <c r="J29" i="2"/>
  <c r="M63" i="2"/>
  <c r="J56" i="2"/>
  <c r="M56" i="2" s="1"/>
  <c r="L78" i="2"/>
  <c r="L22" i="2"/>
  <c r="M91" i="2"/>
  <c r="M78" i="2"/>
  <c r="L35" i="2"/>
  <c r="M61" i="2"/>
  <c r="M51" i="2"/>
  <c r="L80" i="2"/>
  <c r="L40" i="2"/>
  <c r="M75" i="2"/>
  <c r="L67" i="2"/>
  <c r="M76" i="2"/>
  <c r="K19" i="2"/>
  <c r="K27" i="2"/>
  <c r="M27" i="2" s="1"/>
  <c r="K64" i="2"/>
  <c r="L64" i="2" s="1"/>
  <c r="M47" i="2"/>
  <c r="K72" i="2"/>
  <c r="M72" i="2" s="1"/>
  <c r="J83" i="2"/>
  <c r="M83" i="2" s="1"/>
  <c r="L74" i="2"/>
  <c r="L34" i="2"/>
  <c r="L252" i="2"/>
  <c r="L172" i="2"/>
  <c r="L108" i="2"/>
  <c r="K256" i="2"/>
  <c r="J256" i="2"/>
  <c r="J254" i="2"/>
  <c r="K254" i="2"/>
  <c r="L254" i="2" s="1"/>
  <c r="M242" i="2"/>
  <c r="K238" i="2"/>
  <c r="J238" i="2"/>
  <c r="L238" i="2" s="1"/>
  <c r="K232" i="2"/>
  <c r="J232" i="2"/>
  <c r="M232" i="2" s="1"/>
  <c r="K228" i="2"/>
  <c r="J228" i="2"/>
  <c r="K226" i="2"/>
  <c r="J226" i="2"/>
  <c r="M226" i="2" s="1"/>
  <c r="L117" i="2"/>
  <c r="L85" i="2"/>
  <c r="M85" i="2"/>
  <c r="L205" i="2"/>
  <c r="M205" i="2"/>
  <c r="L191" i="2"/>
  <c r="M191" i="2"/>
  <c r="M171" i="2"/>
  <c r="L33" i="2"/>
  <c r="M33" i="2"/>
  <c r="K224" i="2"/>
  <c r="M224" i="2" s="1"/>
  <c r="L211" i="2"/>
  <c r="M31" i="2"/>
  <c r="L31" i="2"/>
  <c r="L127" i="2"/>
  <c r="M127" i="2"/>
  <c r="M225" i="2"/>
  <c r="L225" i="2"/>
  <c r="C16" i="2"/>
  <c r="L226" i="2"/>
  <c r="K258" i="2"/>
  <c r="L258" i="2" s="1"/>
  <c r="J258" i="2"/>
  <c r="M252" i="2"/>
  <c r="J250" i="2"/>
  <c r="K250" i="2"/>
  <c r="J248" i="2"/>
  <c r="M248" i="2" s="1"/>
  <c r="K248" i="2"/>
  <c r="K246" i="2"/>
  <c r="J246" i="2"/>
  <c r="M246" i="2" s="1"/>
  <c r="J244" i="2"/>
  <c r="M244" i="2" s="1"/>
  <c r="K244" i="2"/>
  <c r="K240" i="2"/>
  <c r="J240" i="2"/>
  <c r="M240" i="2" s="1"/>
  <c r="K236" i="2"/>
  <c r="J236" i="2"/>
  <c r="K234" i="2"/>
  <c r="J234" i="2"/>
  <c r="M234" i="2" s="1"/>
  <c r="J230" i="2"/>
  <c r="M230" i="2" s="1"/>
  <c r="K230" i="2"/>
  <c r="L161" i="2"/>
  <c r="M65" i="2"/>
  <c r="L65" i="2"/>
  <c r="L145" i="2"/>
  <c r="M43" i="2"/>
  <c r="L43" i="2"/>
  <c r="L111" i="2"/>
  <c r="M111" i="2"/>
  <c r="J212" i="2"/>
  <c r="M212" i="2" s="1"/>
  <c r="M195" i="2"/>
  <c r="L195" i="2"/>
  <c r="M100" i="2"/>
  <c r="M21" i="2"/>
  <c r="L21" i="2"/>
  <c r="K188" i="2"/>
  <c r="M188" i="2" s="1"/>
  <c r="K30" i="2"/>
  <c r="M30" i="2" s="1"/>
  <c r="M150" i="2"/>
  <c r="J216" i="2"/>
  <c r="K92" i="2"/>
  <c r="L92" i="2" s="1"/>
  <c r="K176" i="2"/>
  <c r="L176" i="2" s="1"/>
  <c r="K206" i="2"/>
  <c r="M206" i="2" s="1"/>
  <c r="M23" i="2"/>
  <c r="L23" i="2"/>
  <c r="M235" i="2"/>
  <c r="M69" i="2"/>
  <c r="L69" i="2"/>
  <c r="K115" i="2"/>
  <c r="L115" i="2" s="1"/>
  <c r="M155" i="2"/>
  <c r="L155" i="2"/>
  <c r="K202" i="2"/>
  <c r="M202" i="2" s="1"/>
  <c r="J114" i="2"/>
  <c r="M114" i="2" s="1"/>
  <c r="J222" i="2"/>
  <c r="M222" i="2" s="1"/>
  <c r="K222" i="2"/>
  <c r="J220" i="2"/>
  <c r="L220" i="2" s="1"/>
  <c r="K220" i="2"/>
  <c r="J214" i="2"/>
  <c r="K214" i="2"/>
  <c r="J208" i="2"/>
  <c r="K208" i="2"/>
  <c r="K204" i="2"/>
  <c r="J204" i="2"/>
  <c r="L204" i="2" s="1"/>
  <c r="J198" i="2"/>
  <c r="L198" i="2" s="1"/>
  <c r="K198" i="2"/>
  <c r="K196" i="2"/>
  <c r="J196" i="2"/>
  <c r="J194" i="2"/>
  <c r="K194" i="2"/>
  <c r="J192" i="2"/>
  <c r="K192" i="2"/>
  <c r="K190" i="2"/>
  <c r="J190" i="2"/>
  <c r="J178" i="2"/>
  <c r="K178" i="2"/>
  <c r="M176" i="2"/>
  <c r="M174" i="2"/>
  <c r="K168" i="2"/>
  <c r="J168" i="2"/>
  <c r="M168" i="2" s="1"/>
  <c r="K166" i="2"/>
  <c r="J166" i="2"/>
  <c r="J164" i="2"/>
  <c r="K164" i="2"/>
  <c r="L164" i="2" s="1"/>
  <c r="M161" i="2"/>
  <c r="K132" i="2"/>
  <c r="J132" i="2"/>
  <c r="L132" i="2" s="1"/>
  <c r="J124" i="2"/>
  <c r="K124" i="2"/>
  <c r="J118" i="2"/>
  <c r="K118" i="2"/>
  <c r="K102" i="2"/>
  <c r="J102" i="2"/>
  <c r="J99" i="2"/>
  <c r="K99" i="2"/>
  <c r="J86" i="2"/>
  <c r="K86" i="2"/>
  <c r="J81" i="2"/>
  <c r="K81" i="2"/>
  <c r="J73" i="2"/>
  <c r="K73" i="2"/>
  <c r="J57" i="2"/>
  <c r="K57" i="2"/>
  <c r="J54" i="2"/>
  <c r="K54" i="2"/>
  <c r="K49" i="2"/>
  <c r="J49" i="2"/>
  <c r="J41" i="2"/>
  <c r="K41" i="2"/>
  <c r="K38" i="2"/>
  <c r="J38" i="2"/>
  <c r="J17" i="2"/>
  <c r="K17" i="2"/>
  <c r="D16" i="2"/>
  <c r="K218" i="2"/>
  <c r="L218" i="2" s="1"/>
  <c r="L243" i="2"/>
  <c r="J70" i="2"/>
  <c r="M70" i="2" s="1"/>
  <c r="J156" i="2"/>
  <c r="M156" i="2" s="1"/>
  <c r="K140" i="2"/>
  <c r="M140" i="2" s="1"/>
  <c r="M97" i="2"/>
  <c r="J137" i="2"/>
  <c r="M137" i="2" s="1"/>
  <c r="J153" i="2"/>
  <c r="K200" i="2"/>
  <c r="M200" i="2" s="1"/>
  <c r="J98" i="2"/>
  <c r="K98" i="2"/>
  <c r="K95" i="2"/>
  <c r="J95" i="2"/>
  <c r="J210" i="2"/>
  <c r="M210" i="2" s="1"/>
  <c r="J148" i="2"/>
  <c r="M148" i="2" s="1"/>
  <c r="M39" i="2"/>
  <c r="L251" i="2"/>
  <c r="L245" i="2"/>
  <c r="L241" i="2"/>
  <c r="L231" i="2"/>
  <c r="L223" i="2"/>
  <c r="L177" i="2"/>
  <c r="L173" i="2"/>
  <c r="L159" i="2"/>
  <c r="L141" i="2"/>
  <c r="L137" i="2"/>
  <c r="L131" i="2"/>
  <c r="L129" i="2"/>
  <c r="L123" i="2"/>
  <c r="L47" i="2"/>
  <c r="J237" i="2"/>
  <c r="M237" i="2" s="1"/>
  <c r="K237" i="2"/>
  <c r="K215" i="2"/>
  <c r="J215" i="2"/>
  <c r="M215" i="2" s="1"/>
  <c r="J199" i="2"/>
  <c r="K199" i="2"/>
  <c r="K193" i="2"/>
  <c r="J193" i="2"/>
  <c r="M187" i="2"/>
  <c r="J133" i="2"/>
  <c r="K133" i="2"/>
  <c r="K116" i="2"/>
  <c r="J116" i="2"/>
  <c r="J66" i="2"/>
  <c r="K66" i="2"/>
  <c r="K128" i="2"/>
  <c r="M128" i="2" s="1"/>
  <c r="L147" i="2"/>
  <c r="J229" i="2"/>
  <c r="K247" i="2"/>
  <c r="K103" i="2"/>
  <c r="J103" i="2"/>
  <c r="J96" i="2"/>
  <c r="K96" i="2"/>
  <c r="L96" i="2" s="1"/>
  <c r="K90" i="2"/>
  <c r="J90" i="2"/>
  <c r="M36" i="2"/>
  <c r="L46" i="2" l="1"/>
  <c r="L82" i="2"/>
  <c r="M26" i="2"/>
  <c r="M18" i="2"/>
  <c r="M80" i="2"/>
  <c r="J15" i="5"/>
  <c r="M50" i="2"/>
  <c r="M77" i="2"/>
  <c r="L24" i="2"/>
  <c r="L58" i="2"/>
  <c r="M60" i="2"/>
  <c r="L83" i="2"/>
  <c r="L18" i="2"/>
  <c r="L25" i="2"/>
  <c r="L42" i="2"/>
  <c r="M62" i="2"/>
  <c r="L56" i="2"/>
  <c r="L88" i="2"/>
  <c r="L90" i="2"/>
  <c r="M25" i="2"/>
  <c r="M115" i="2"/>
  <c r="M124" i="2"/>
  <c r="L244" i="2"/>
  <c r="L181" i="2"/>
  <c r="L148" i="2"/>
  <c r="L140" i="2"/>
  <c r="M58" i="2"/>
  <c r="M48" i="2"/>
  <c r="L106" i="2"/>
  <c r="M165" i="2"/>
  <c r="L165" i="2"/>
  <c r="M197" i="2"/>
  <c r="L197" i="2"/>
  <c r="M132" i="2"/>
  <c r="M192" i="2"/>
  <c r="M214" i="2"/>
  <c r="L210" i="2"/>
  <c r="L248" i="2"/>
  <c r="L156" i="2"/>
  <c r="L26" i="2"/>
  <c r="L221" i="2"/>
  <c r="M221" i="2"/>
  <c r="L200" i="2"/>
  <c r="L116" i="2"/>
  <c r="L237" i="2"/>
  <c r="M102" i="2"/>
  <c r="L166" i="2"/>
  <c r="M190" i="2"/>
  <c r="L194" i="2"/>
  <c r="M218" i="2"/>
  <c r="L214" i="2"/>
  <c r="L102" i="2"/>
  <c r="L28" i="2"/>
  <c r="L32" i="2"/>
  <c r="L89" i="2"/>
  <c r="M213" i="2"/>
  <c r="L213" i="2"/>
  <c r="L38" i="2"/>
  <c r="L49" i="2"/>
  <c r="L60" i="2"/>
  <c r="M32" i="2"/>
  <c r="M88" i="2"/>
  <c r="M89" i="2"/>
  <c r="M42" i="2"/>
  <c r="L70" i="2"/>
  <c r="M64" i="2"/>
  <c r="L48" i="2"/>
  <c r="L27" i="2"/>
  <c r="M24" i="2"/>
  <c r="L72" i="2"/>
  <c r="L29" i="2"/>
  <c r="M29" i="2"/>
  <c r="L19" i="2"/>
  <c r="M19" i="2"/>
  <c r="J9" i="5"/>
  <c r="M17" i="2"/>
  <c r="L99" i="2"/>
  <c r="M99" i="2"/>
  <c r="L17" i="2"/>
  <c r="L30" i="2"/>
  <c r="M247" i="2"/>
  <c r="L247" i="2"/>
  <c r="M54" i="2"/>
  <c r="M194" i="2"/>
  <c r="M208" i="2"/>
  <c r="M250" i="2"/>
  <c r="L232" i="2"/>
  <c r="L188" i="2"/>
  <c r="L224" i="2"/>
  <c r="L246" i="2"/>
  <c r="L168" i="2"/>
  <c r="M96" i="2"/>
  <c r="M229" i="2"/>
  <c r="L229" i="2"/>
  <c r="M66" i="2"/>
  <c r="M133" i="2"/>
  <c r="L133" i="2"/>
  <c r="M98" i="2"/>
  <c r="M153" i="2"/>
  <c r="L153" i="2"/>
  <c r="M38" i="2"/>
  <c r="M49" i="2"/>
  <c r="L73" i="2"/>
  <c r="M73" i="2"/>
  <c r="M86" i="2"/>
  <c r="M118" i="2"/>
  <c r="M164" i="2"/>
  <c r="M178" i="2"/>
  <c r="M196" i="2"/>
  <c r="M204" i="2"/>
  <c r="M220" i="2"/>
  <c r="M216" i="2"/>
  <c r="L216" i="2"/>
  <c r="M236" i="2"/>
  <c r="L66" i="2"/>
  <c r="L114" i="2"/>
  <c r="L178" i="2"/>
  <c r="L202" i="2"/>
  <c r="L236" i="2"/>
  <c r="M92" i="2"/>
  <c r="M228" i="2"/>
  <c r="M238" i="2"/>
  <c r="M254" i="2"/>
  <c r="L192" i="2"/>
  <c r="L208" i="2"/>
  <c r="L230" i="2"/>
  <c r="L98" i="2"/>
  <c r="L228" i="2"/>
  <c r="L193" i="2"/>
  <c r="M193" i="2"/>
  <c r="M81" i="2"/>
  <c r="L81" i="2"/>
  <c r="L41" i="2"/>
  <c r="M41" i="2"/>
  <c r="M198" i="2"/>
  <c r="L54" i="2"/>
  <c r="M90" i="2"/>
  <c r="L103" i="2"/>
  <c r="M103" i="2"/>
  <c r="M116" i="2"/>
  <c r="L199" i="2"/>
  <c r="M199" i="2"/>
  <c r="M95" i="2"/>
  <c r="L95" i="2"/>
  <c r="J11" i="5"/>
  <c r="M57" i="2"/>
  <c r="L57" i="2"/>
  <c r="M166" i="2"/>
  <c r="L215" i="2"/>
  <c r="M258" i="2"/>
  <c r="L86" i="2"/>
  <c r="L118" i="2"/>
  <c r="L190" i="2"/>
  <c r="L206" i="2"/>
  <c r="L222" i="2"/>
  <c r="L240" i="2"/>
  <c r="M256" i="2"/>
  <c r="L128" i="2"/>
  <c r="L196" i="2"/>
  <c r="L212" i="2"/>
  <c r="L234" i="2"/>
  <c r="L256" i="2"/>
  <c r="L124" i="2"/>
  <c r="L250" i="2"/>
  <c r="J21" i="5" l="1"/>
  <c r="C9" i="2" s="1"/>
  <c r="L16" i="2"/>
  <c r="M16" i="2"/>
</calcChain>
</file>

<file path=xl/comments1.xml><?xml version="1.0" encoding="utf-8"?>
<comments xmlns="http://schemas.openxmlformats.org/spreadsheetml/2006/main">
  <authors>
    <author>Graeme Ruffels</author>
    <author>essexcc.desktopa</author>
    <author>Graeme.Ruffels</author>
  </authors>
  <commentList>
    <comment ref="F2" authorId="0" shapeId="0">
      <text>
        <r>
          <rPr>
            <b/>
            <sz val="12"/>
            <color indexed="81"/>
            <rFont val="Tahoma"/>
            <family val="2"/>
          </rPr>
          <t xml:space="preserve">Date cost centre report exported from financial accounting system
</t>
        </r>
      </text>
    </comment>
    <comment ref="F3" authorId="0" shapeId="0">
      <text>
        <r>
          <rPr>
            <b/>
            <sz val="12"/>
            <color indexed="81"/>
            <rFont val="Tahoma"/>
            <family val="2"/>
          </rPr>
          <t>Time shown on exported cost centre report</t>
        </r>
      </text>
    </comment>
    <comment ref="F4" authorId="0" shapeId="0">
      <text>
        <r>
          <rPr>
            <b/>
            <sz val="12"/>
            <color indexed="81"/>
            <rFont val="Tahoma"/>
            <family val="2"/>
          </rPr>
          <t xml:space="preserve">Latest Month reconciled on Financial Accounting System
</t>
        </r>
      </text>
    </comment>
    <comment ref="E15" authorId="0" shapeId="0">
      <text>
        <r>
          <rPr>
            <b/>
            <sz val="12"/>
            <color indexed="81"/>
            <rFont val="Tahoma"/>
            <family val="2"/>
          </rPr>
          <t>Enter as per the key shown above</t>
        </r>
      </text>
    </comment>
    <comment ref="F15" authorId="1" shapeId="0">
      <text>
        <r>
          <rPr>
            <b/>
            <sz val="12"/>
            <color indexed="81"/>
            <rFont val="Tahoma"/>
            <family val="2"/>
          </rPr>
          <t>Enter as a positive figure</t>
        </r>
      </text>
    </comment>
    <comment ref="H15" authorId="1" shapeId="0">
      <text>
        <r>
          <rPr>
            <b/>
            <sz val="12"/>
            <color indexed="81"/>
            <rFont val="Tahoma"/>
            <family val="2"/>
          </rPr>
          <t>Enter as a positive figure</t>
        </r>
      </text>
    </comment>
    <comment ref="M15" authorId="2" shapeId="0">
      <text>
        <r>
          <rPr>
            <b/>
            <sz val="9"/>
            <color indexed="81"/>
            <rFont val="Tahoma"/>
            <family val="2"/>
          </rPr>
          <t>Forecast overspends of greater than £100 will be shown in bold</t>
        </r>
        <r>
          <rPr>
            <sz val="9"/>
            <color indexed="81"/>
            <rFont val="Tahoma"/>
            <family val="2"/>
          </rPr>
          <t xml:space="preserve">
</t>
        </r>
      </text>
    </comment>
    <comment ref="C16" authorId="1" shapeId="0">
      <text>
        <r>
          <rPr>
            <b/>
            <sz val="12"/>
            <color indexed="81"/>
            <rFont val="Tahoma"/>
            <family val="2"/>
          </rPr>
          <t>This should equal the total cost centre allocation on the downloaded cost centre  report</t>
        </r>
      </text>
    </comment>
    <comment ref="D16" authorId="1" shapeId="0">
      <text>
        <r>
          <rPr>
            <b/>
            <sz val="12"/>
            <color indexed="81"/>
            <rFont val="Tahoma"/>
            <family val="2"/>
          </rPr>
          <t>This should equal the total balance  remaining on the downloaded cost centre report</t>
        </r>
      </text>
    </comment>
    <comment ref="F16" authorId="1" shapeId="0">
      <text>
        <r>
          <rPr>
            <b/>
            <sz val="12"/>
            <color indexed="81"/>
            <rFont val="Tahoma"/>
            <family val="2"/>
          </rPr>
          <t>Total income due in but not currently shown on the downloaded cost centre report</t>
        </r>
        <r>
          <rPr>
            <sz val="12"/>
            <color indexed="81"/>
            <rFont val="Tahoma"/>
            <family val="2"/>
          </rPr>
          <t xml:space="preserve">
</t>
        </r>
      </text>
    </comment>
    <comment ref="H16" authorId="1" shapeId="0">
      <text>
        <r>
          <rPr>
            <b/>
            <sz val="12"/>
            <color indexed="81"/>
            <rFont val="Tahoma"/>
            <family val="2"/>
          </rPr>
          <t>Total expenditure to be incurred but not yet shown on the downloaded cost centre report</t>
        </r>
        <r>
          <rPr>
            <sz val="12"/>
            <color indexed="81"/>
            <rFont val="Tahoma"/>
            <family val="2"/>
          </rPr>
          <t xml:space="preserve">
</t>
        </r>
      </text>
    </comment>
    <comment ref="L16" authorId="1" shapeId="0">
      <text>
        <r>
          <rPr>
            <b/>
            <sz val="12"/>
            <color indexed="81"/>
            <rFont val="Tahoma"/>
            <family val="2"/>
          </rPr>
          <t>Net expenditure expected at year-end</t>
        </r>
      </text>
    </comment>
    <comment ref="M16" authorId="1" shapeId="0">
      <text>
        <r>
          <rPr>
            <b/>
            <sz val="12"/>
            <color indexed="81"/>
            <rFont val="Tahoma"/>
            <family val="2"/>
          </rPr>
          <t xml:space="preserve">Net cost centre underspendsexpected at year-end
</t>
        </r>
      </text>
    </comment>
  </commentList>
</comments>
</file>

<file path=xl/comments2.xml><?xml version="1.0" encoding="utf-8"?>
<comments xmlns="http://schemas.openxmlformats.org/spreadsheetml/2006/main">
  <authors>
    <author>essexcc.desktopa</author>
  </authors>
  <commentList>
    <comment ref="J10" authorId="0" shapeId="0">
      <text>
        <r>
          <rPr>
            <sz val="10"/>
            <color indexed="81"/>
            <rFont val="Tahoma"/>
            <family val="2"/>
          </rPr>
          <t xml:space="preserve">Please refer to instructions </t>
        </r>
      </text>
    </comment>
    <comment ref="K10" authorId="0" shapeId="0">
      <text>
        <r>
          <rPr>
            <sz val="12"/>
            <color indexed="81"/>
            <rFont val="Tahoma"/>
            <family val="2"/>
          </rPr>
          <t>Enter as positive figure</t>
        </r>
      </text>
    </comment>
    <comment ref="M10" authorId="0" shapeId="0">
      <text>
        <r>
          <rPr>
            <sz val="12"/>
            <color indexed="81"/>
            <rFont val="Tahoma"/>
            <family val="2"/>
          </rPr>
          <t xml:space="preserve">Enter as positive figure
</t>
        </r>
      </text>
    </comment>
  </commentList>
</comments>
</file>

<file path=xl/sharedStrings.xml><?xml version="1.0" encoding="utf-8"?>
<sst xmlns="http://schemas.openxmlformats.org/spreadsheetml/2006/main" count="1786" uniqueCount="253">
  <si>
    <t>Additional Income:
Notes</t>
  </si>
  <si>
    <t>Additional Expenditure:
Notes</t>
  </si>
  <si>
    <t>Cost Centre</t>
  </si>
  <si>
    <t>TOTAL:</t>
  </si>
  <si>
    <t>Time:</t>
  </si>
  <si>
    <t>Date:</t>
  </si>
  <si>
    <t xml:space="preserve">Information as shown on cost centre report printed:   </t>
  </si>
  <si>
    <t>Instructions</t>
  </si>
  <si>
    <t>1)</t>
  </si>
  <si>
    <t>2)</t>
  </si>
  <si>
    <t>3)</t>
  </si>
  <si>
    <t>4)</t>
  </si>
  <si>
    <t>5)</t>
  </si>
  <si>
    <t>6)</t>
  </si>
  <si>
    <t>Select 'OK' to save</t>
  </si>
  <si>
    <t>Select the folder in to which you wish to export the file and give the file an appropriate name.</t>
  </si>
  <si>
    <t>7)</t>
  </si>
  <si>
    <t>Open FMS6 in the current financial year</t>
  </si>
  <si>
    <t>Exporting the Cost Centre Summary Report</t>
  </si>
  <si>
    <t>Select 'File'</t>
  </si>
  <si>
    <t>Select 'Open'</t>
  </si>
  <si>
    <t>In the window that appears, select the folder in which you have saved the exported file.</t>
  </si>
  <si>
    <t>Select 'All Files' from the drop down list that appears next to 'Files of Type:'</t>
  </si>
  <si>
    <t>Select the exported file from the list of files in the chosen folder</t>
  </si>
  <si>
    <t>In the window that appears, select 'Finish'.</t>
  </si>
  <si>
    <t>Select the whole worksheet by clicking on the grey box to the left of the column header 'A' and above row header '1'.  The whole worksheet will now be highlighted.</t>
  </si>
  <si>
    <t xml:space="preserve">The file will now open in excel format. Some of the columns will not be wide enough for all the text to appear, but do not worry about this.  </t>
  </si>
  <si>
    <t>Select 'Edit'</t>
  </si>
  <si>
    <t>Click on cell A1</t>
  </si>
  <si>
    <t>Select 'Paste'</t>
  </si>
  <si>
    <t>8)</t>
  </si>
  <si>
    <t>9)</t>
  </si>
  <si>
    <t>10)</t>
  </si>
  <si>
    <t>11)</t>
  </si>
  <si>
    <t>12)</t>
  </si>
  <si>
    <t>13)</t>
  </si>
  <si>
    <t>14)</t>
  </si>
  <si>
    <t>15)</t>
  </si>
  <si>
    <t>16)</t>
  </si>
  <si>
    <t>17)</t>
  </si>
  <si>
    <t>A)</t>
  </si>
  <si>
    <t>B)</t>
  </si>
  <si>
    <t>C)</t>
  </si>
  <si>
    <t>D)</t>
  </si>
  <si>
    <t>Follow the instructions in sections A) and B)</t>
  </si>
  <si>
    <t>From the drop down menu select 'Tab Separated Values Format' and then click on 'OK'.</t>
  </si>
  <si>
    <t>In the window that appears, click on the diamond shaped radio button next to 'Full Report'.</t>
  </si>
  <si>
    <t>Select 'Copy' and then minimise the spreadsheet window</t>
  </si>
  <si>
    <t>Current
Allocation</t>
  </si>
  <si>
    <t>Current
Balance</t>
  </si>
  <si>
    <t>G</t>
  </si>
  <si>
    <t>E</t>
  </si>
  <si>
    <t>General Contingency</t>
  </si>
  <si>
    <t>Anticipated Cost Centre Overspends</t>
  </si>
  <si>
    <t xml:space="preserve">Anticipated General (un-earmarked) contingency balance </t>
  </si>
  <si>
    <t>Letter to be Entered</t>
  </si>
  <si>
    <t>Description/Notes</t>
  </si>
  <si>
    <t>(blank)</t>
  </si>
  <si>
    <t>No entry is required for all other cost centres.</t>
  </si>
  <si>
    <t>Loading the Exported File on to the Estimated Year-End Balance Calculator</t>
  </si>
  <si>
    <t>Open the Estimated Year-End Balance Calculator in Excel</t>
  </si>
  <si>
    <t>Using the Estimated Year-End Balance Calculator For the First Time</t>
  </si>
  <si>
    <t>Using the Estimated Year-End Balance Calculator on Subsequent Occasions</t>
  </si>
  <si>
    <t>Anticipated Unspent Standards Fund Grants</t>
  </si>
  <si>
    <t xml:space="preserve">Cost CentreType:
</t>
  </si>
  <si>
    <t xml:space="preserve">Additional Income 
due (not on report)
</t>
  </si>
  <si>
    <t>Additional Expenditure 
due (not on report)</t>
  </si>
  <si>
    <t>Balance
Remaining</t>
  </si>
  <si>
    <t>Allocation</t>
  </si>
  <si>
    <t>Cost Centre Name</t>
  </si>
  <si>
    <t>Cost
Centre 
Number</t>
  </si>
  <si>
    <t>CC
No.</t>
  </si>
  <si>
    <t>Please do not enter any data into this page or it is very likely that the macros will fail to run correctly and it will be necessary to download a fresh copy of this spreadsheet!</t>
  </si>
  <si>
    <t>Est. Year-End Revenue Balance</t>
  </si>
  <si>
    <t>Est. Year-End Capital Balance</t>
  </si>
  <si>
    <r>
      <t xml:space="preserve">  </t>
    </r>
    <r>
      <rPr>
        <b/>
        <u/>
        <sz val="16"/>
        <rFont val="Arial"/>
        <family val="2"/>
      </rPr>
      <t>Estimated Carry Forward Balance Calculator</t>
    </r>
  </si>
  <si>
    <r>
      <t xml:space="preserve">It is now necessary to enter letters into column E of the </t>
    </r>
    <r>
      <rPr>
        <b/>
        <sz val="10"/>
        <rFont val="Arial"/>
        <family val="2"/>
      </rPr>
      <t>Calculator</t>
    </r>
    <r>
      <rPr>
        <sz val="10"/>
        <rFont val="Arial"/>
        <family val="2"/>
      </rPr>
      <t xml:space="preserve"> worksheet on some of the cost centre rows.  The table below indicates where it is necessary to enter a letter. A summary is also included on the </t>
    </r>
    <r>
      <rPr>
        <b/>
        <sz val="10"/>
        <rFont val="Arial"/>
        <family val="2"/>
      </rPr>
      <t>Calculator</t>
    </r>
    <r>
      <rPr>
        <sz val="10"/>
        <rFont val="Arial"/>
        <family val="2"/>
      </rPr>
      <t xml:space="preserve"> worksheet for your reference</t>
    </r>
  </si>
  <si>
    <t xml:space="preserve">Consider each cost centre one at a time. For income enter the total amount you are expecting to receive but for which no commitment is currently entered on the system, as a positive figure in column F. A description and (if necessary) a breakdown of this figure  should be entered into column G.
e.g. You might enter "maternity insurance reimbursement(£3000), staff absence insurance reimbursement (£500)" in column G and "3500" in column F. </t>
  </si>
  <si>
    <t>Similarly, for expenditure, enter amounts into column H and descriptions into column I for expenditure to be incurred before year-end that is not currently committed on the system. For many cost centres such as curriculum subject area cost centres, you may estimate that the year-end balance will be zero.  If this is the case, then make a note to this effect in column I and enter an amount in column H equal to that shown in column D.</t>
  </si>
  <si>
    <t>Study the details entered in columns G and I and amend the notes shown to reflect the latest position as shown on the exported cost centre report. Remember also to amend the totals shown in columns F and H as appropriate.
e.g. Referring to the example set out above (section C.4 ), you might note that the staff absence reimbursement has been received and entered on the system.  You would then need to alter the notes in column F to read "maternity insurance reimbursement(£3000)" and the total in column E to read "3000".</t>
  </si>
  <si>
    <r>
      <t>You will be able to see that the newly downloaded cost centre names, allocations and balances now appear in columns B, C and D.  However, if the cost centre structure has changed since this calculator was last used (e.g. if a new cost centre has been added), the data in columns E to I may not now be on the correct rows.  To avoid errors of this type click on the '</t>
    </r>
    <r>
      <rPr>
        <b/>
        <sz val="10"/>
        <rFont val="Arial"/>
        <family val="2"/>
      </rPr>
      <t>Update Details</t>
    </r>
    <r>
      <rPr>
        <sz val="10"/>
        <rFont val="Arial"/>
        <family val="2"/>
      </rPr>
      <t xml:space="preserve">' button.  This will ensure that all stored income/expenditure figures and descriptions relate to the correct cost centre. </t>
    </r>
  </si>
  <si>
    <t>L</t>
  </si>
  <si>
    <t>Key to 'Cost Centre Type' Column Entries</t>
  </si>
  <si>
    <t xml:space="preserve">L </t>
  </si>
  <si>
    <r>
      <t>NB:</t>
    </r>
    <r>
      <rPr>
        <sz val="10"/>
        <rFont val="Arial"/>
        <family val="2"/>
      </rPr>
      <t xml:space="preserve"> When this spreadsheet has been completed, you will have produced estimate year end balances for every cost centre on FMS6. As a result of this you may decide to complete some virements and journals to amend individual cost centre balances.  Please do not enter these intended amendments on this spreadsheet as it will not accurately reflect the information on FMS6 at the point in time when the data was exported.  The effect of any virements and journals made on FMS6 after completing the spreadsheet will be reflected the next time you complete the estimated year end balance spreadsheet using the updated FMS6 data.  </t>
    </r>
  </si>
  <si>
    <t/>
  </si>
  <si>
    <t>IFS month</t>
  </si>
  <si>
    <t>Capital Income &amp; Expenditure</t>
  </si>
  <si>
    <t>C</t>
  </si>
  <si>
    <t xml:space="preserve">Income due (not on report)
</t>
  </si>
  <si>
    <t>Expenditure due (not on report)</t>
  </si>
  <si>
    <t>Bring up the Cost Centre Summary by Cost Centre report on the screen by clicking on 'Reports', and selecting 'General Ledger', 'Transactions', 'Cost Centre Summary Transactions', 'Cost Centre Summary By Cost Centre' and then clicking on 'OK' on the screen that appears. The system will automatically default to select all cost centres.  Print a hard copy for future reference.</t>
  </si>
  <si>
    <t xml:space="preserve">Immediately after printing the report, click on the 'Export to Disk' icon, which can be found to the left of the 'Print' icon near the top right hand corner of the screen.
NB: You may find it useful to print and export this report on a regular basis such as immediately after processing the monthly reconciliation data, even if the Estimated Year-End Balance Calculator is completed later. </t>
  </si>
  <si>
    <r>
      <t>General (unearmarked) Contingency</t>
    </r>
    <r>
      <rPr>
        <sz val="10"/>
        <rFont val="Arial"/>
        <family val="2"/>
      </rPr>
      <t>.  It is assumed that this allocation will remain unspent at year-end. If you do not think this is the case then funds should be vired from the contingency to the appropriate cost centre(s).</t>
    </r>
  </si>
  <si>
    <t>The estimated revenue and capital year-end balances that appear in cells C9 and C12 reflect the budget currently remaining unspent on the system. In order to estimate the year-end balance to be carried forward, it is now necessary to enter information in columns F to I.</t>
  </si>
  <si>
    <r>
      <t>Once you have entered all the required information in columns E to I as described above, the calculator has been fully completed and the figures shown in cells C9 and C12 will be your latest estimate of the year end revenue and capital balances.
You should now click on the '</t>
    </r>
    <r>
      <rPr>
        <b/>
        <sz val="10"/>
        <rFont val="Arial"/>
        <family val="2"/>
      </rPr>
      <t>Store Data</t>
    </r>
    <r>
      <rPr>
        <sz val="10"/>
        <rFont val="Arial"/>
        <family val="2"/>
      </rPr>
      <t xml:space="preserve">' button to store these details for the next time you use the spreadsheet (see section D).  </t>
    </r>
    <r>
      <rPr>
        <b/>
        <sz val="10"/>
        <rFont val="Arial"/>
        <family val="2"/>
      </rPr>
      <t>Please note that you must also save the spreadsheet in the normal manner before closing it otherwise your work will be lost!</t>
    </r>
  </si>
  <si>
    <r>
      <t>Once you have amended the information in columns E to I as described above, the calculator has been fully completed and the figures shown in cells C9 and C12 will be your updated estimate of the year end revenue and capital balances.
You should now click on the '</t>
    </r>
    <r>
      <rPr>
        <b/>
        <sz val="10"/>
        <rFont val="Arial"/>
        <family val="2"/>
      </rPr>
      <t>Store Data</t>
    </r>
    <r>
      <rPr>
        <sz val="10"/>
        <rFont val="Arial"/>
        <family val="2"/>
      </rPr>
      <t xml:space="preserve">' button to store these details for the next time you use the spreadsheet.  </t>
    </r>
    <r>
      <rPr>
        <b/>
        <sz val="10"/>
        <rFont val="Arial"/>
        <family val="2"/>
      </rPr>
      <t>Remember that you must also save the spreadsheet in the normal manner before closing it otherwise your work will be lost!</t>
    </r>
  </si>
  <si>
    <t xml:space="preserve"> Cost Centre Type:
</t>
  </si>
  <si>
    <t>Est Yr-end
Actual
Inc/Exp</t>
  </si>
  <si>
    <t>Est Yr-end
Balance</t>
  </si>
  <si>
    <r>
      <t>Capital Income/Expenditure</t>
    </r>
    <r>
      <rPr>
        <sz val="10"/>
        <rFont val="Arial"/>
        <family val="2"/>
      </rPr>
      <t xml:space="preserve">.  Schools are  asked to report the estimated capital year-end balance separately on returns to the LA and so this balance has been separated on the </t>
    </r>
    <r>
      <rPr>
        <b/>
        <sz val="10"/>
        <rFont val="Arial"/>
        <family val="2"/>
      </rPr>
      <t>Summary</t>
    </r>
    <r>
      <rPr>
        <sz val="10"/>
        <rFont val="Arial"/>
        <family val="2"/>
      </rPr>
      <t xml:space="preserve"> worksheet.
NB: A brought forward Capital balance should be denoted with the letter L (LA Income).</t>
    </r>
  </si>
  <si>
    <t>Contingencies earmarked for use after current year</t>
  </si>
  <si>
    <r>
      <t>Contingencies Earmarked for Use after the Current Year</t>
    </r>
    <r>
      <rPr>
        <sz val="10"/>
        <rFont val="Arial"/>
        <family val="2"/>
      </rPr>
      <t>.  It is assumed that these allocations will remain unspent at year-end. If you do not think this is the case then funds should be vired from contingencies to the appropriate cost centre(s).</t>
    </r>
  </si>
  <si>
    <t>T</t>
  </si>
  <si>
    <t>Cluster/Consortium Income &amp; Expenditure</t>
  </si>
  <si>
    <t>LA Funding, including B/fwd (Bank a/c schools only )</t>
  </si>
  <si>
    <t>Anticipated Cost Centre Underspends
(excluding Contingency cost centres)</t>
  </si>
  <si>
    <t xml:space="preserve">Anticipated Cluster/Consortium Balance </t>
  </si>
  <si>
    <r>
      <t xml:space="preserve">Cluster/Consortium Income &amp; Expenditure.  </t>
    </r>
    <r>
      <rPr>
        <sz val="10"/>
        <rFont val="Arial"/>
        <family val="2"/>
      </rPr>
      <t>Schools are asked to report the estimated Cluster/Consortium year-end balance separately on returns to the LA and so this  balance has been separated on the Summary worksheet.
NB: A brought forward Cluster/Consortium balance should be denoted with the letter L (LA Income).</t>
    </r>
  </si>
  <si>
    <r>
      <t xml:space="preserve">A Note on Macros
</t>
    </r>
    <r>
      <rPr>
        <sz val="10"/>
        <rFont val="Arial"/>
        <family val="2"/>
      </rPr>
      <t>This spreadsheet makes use of a macro buttons.  To use this function you will need to ensure that macros are enabled and that any copies of this tool are saved as macro enabled excel files.</t>
    </r>
  </si>
  <si>
    <t>Estimated Year-End Balance Summary for:</t>
  </si>
  <si>
    <t xml:space="preserve">This summary can be used to assist schools in completing the Estimated Year-End Revenue Balance section of the reconciliation forms available on the Essex Schools Infolink. A completed reconciliation form is required by the Schools Finance Team from every school for months 6 &amp; 9 (September &amp; December).  However, it is recommended that schools complete these reconciliations on a monthly basis.
Please note that we do not require this summary as part of your return at months 6 &amp; 9; it is only intended as a working document used to assist in the completion of the actual return. Full details of the items required in the month 6 &amp; 9 returns will be included in a guidance note to be published in the Finance section of the Essex Schools Infolink at the start of the autumn term. </t>
  </si>
  <si>
    <r>
      <rPr>
        <sz val="10"/>
        <rFont val="Arial"/>
        <family val="2"/>
      </rPr>
      <t xml:space="preserve">This spreadsheet contains several worksheets (pages).  There is a </t>
    </r>
    <r>
      <rPr>
        <b/>
        <sz val="10"/>
        <rFont val="Arial"/>
        <family val="2"/>
      </rPr>
      <t>Data</t>
    </r>
    <r>
      <rPr>
        <sz val="10"/>
        <rFont val="Arial"/>
        <family val="2"/>
      </rPr>
      <t xml:space="preserve"> worksheet where the data can be imported from your financial accounting system (see below).  The </t>
    </r>
    <r>
      <rPr>
        <b/>
        <sz val="10"/>
        <rFont val="Arial"/>
        <family val="2"/>
      </rPr>
      <t>Calculator</t>
    </r>
    <r>
      <rPr>
        <sz val="10"/>
        <rFont val="Arial"/>
        <family val="2"/>
      </rPr>
      <t xml:space="preserve"> worksheet is the main working area of the spreadsheet where you will produce your estimated cost centre balances.  The </t>
    </r>
    <r>
      <rPr>
        <b/>
        <sz val="10"/>
        <rFont val="Arial"/>
        <family val="2"/>
      </rPr>
      <t>Summary</t>
    </r>
    <r>
      <rPr>
        <sz val="10"/>
        <rFont val="Arial"/>
        <family val="2"/>
      </rPr>
      <t xml:space="preserve"> worksheet converts the information on the </t>
    </r>
    <r>
      <rPr>
        <b/>
        <sz val="10"/>
        <rFont val="Arial"/>
        <family val="2"/>
      </rPr>
      <t>Calculator</t>
    </r>
    <r>
      <rPr>
        <sz val="10"/>
        <rFont val="Arial"/>
        <family val="2"/>
      </rPr>
      <t xml:space="preserve"> worksheet into the balance headings required on the mid year Reconciliation Form Returns to the Local Authority (LA). </t>
    </r>
    <r>
      <rPr>
        <b/>
        <sz val="10"/>
        <rFont val="Arial"/>
        <family val="2"/>
      </rPr>
      <t xml:space="preserve"> For this reason the Calculator worksheet must have been completed fully if the correct figures are to be produced on the Summary worksheet.  </t>
    </r>
  </si>
  <si>
    <r>
      <t xml:space="preserve">Open the Estimated Year-end Balance Calculator spreadsheet previously saved on your computer select the  </t>
    </r>
    <r>
      <rPr>
        <b/>
        <sz val="10"/>
        <rFont val="Arial"/>
        <family val="2"/>
      </rPr>
      <t>Data</t>
    </r>
    <r>
      <rPr>
        <sz val="10"/>
        <rFont val="Arial"/>
        <family val="2"/>
      </rPr>
      <t xml:space="preserve"> worksheet.</t>
    </r>
  </si>
  <si>
    <r>
      <t xml:space="preserve">Details of the cost centre names, allocations and balance remaining will now appear on the </t>
    </r>
    <r>
      <rPr>
        <b/>
        <sz val="10"/>
        <rFont val="Arial"/>
        <family val="2"/>
      </rPr>
      <t>Calculator</t>
    </r>
    <r>
      <rPr>
        <sz val="10"/>
        <rFont val="Arial"/>
        <family val="2"/>
      </rPr>
      <t xml:space="preserve"> worksheet.</t>
    </r>
  </si>
  <si>
    <r>
      <t xml:space="preserve">Bring the </t>
    </r>
    <r>
      <rPr>
        <b/>
        <sz val="10"/>
        <rFont val="Arial"/>
        <family val="2"/>
      </rPr>
      <t>Calculator</t>
    </r>
    <r>
      <rPr>
        <sz val="10"/>
        <rFont val="Arial"/>
        <family val="2"/>
      </rPr>
      <t xml:space="preserve"> worksheet up on the screen. Using the hard copy of the cost centre report printed earlier, enter the time and date that the report was printed in cells G2 and G3 respectively. The time and date need to be in specific formats, HH:MM for the time (e.g. 10:15) and DD/MM/YY for the date. You can also enter the accounting month in cell G4. So if, for example, the cost centre report was printed after completing the month 7 reconciliation, a '7' can be entered here.</t>
    </r>
  </si>
  <si>
    <r>
      <t>LA Income</t>
    </r>
    <r>
      <rPr>
        <sz val="10"/>
        <rFont val="Arial"/>
        <family val="2"/>
      </rPr>
      <t xml:space="preserve"> - </t>
    </r>
    <r>
      <rPr>
        <b/>
        <sz val="10"/>
        <rFont val="Arial"/>
        <family val="2"/>
      </rPr>
      <t xml:space="preserve"> (Bank Account Schools Only) </t>
    </r>
    <r>
      <rPr>
        <sz val="10"/>
        <rFont val="Arial"/>
        <family val="2"/>
      </rPr>
      <t xml:space="preserve"> i.e. all cost centres that contain allocations which appear on the monthly budget reports sent to you by the Local Authority. Entering the letter L here will adjust the estimated year-end balance for these cost centres to zero, as all funding will have been received by year-end.
NB: This will only be the case if all estimate allocations entered on the system at the start of the year are replaced with the actual figures when they become available.
NB2: Schools with a licensed deficit may have a cost centre with their budgeted year end deficit allocated. This should </t>
    </r>
    <r>
      <rPr>
        <b/>
        <sz val="10"/>
        <rFont val="Arial"/>
        <family val="2"/>
      </rPr>
      <t>not</t>
    </r>
    <r>
      <rPr>
        <sz val="10"/>
        <rFont val="Arial"/>
        <family val="2"/>
      </rPr>
      <t xml:space="preserve"> have a L entered by it.</t>
    </r>
  </si>
  <si>
    <r>
      <t xml:space="preserve">Click on the </t>
    </r>
    <r>
      <rPr>
        <b/>
        <sz val="10"/>
        <rFont val="Arial"/>
        <family val="2"/>
      </rPr>
      <t>Calculator</t>
    </r>
    <r>
      <rPr>
        <sz val="10"/>
        <rFont val="Arial"/>
        <family val="2"/>
      </rPr>
      <t xml:space="preserve"> button so that the </t>
    </r>
    <r>
      <rPr>
        <b/>
        <sz val="10"/>
        <rFont val="Arial"/>
        <family val="2"/>
      </rPr>
      <t>Calculator</t>
    </r>
    <r>
      <rPr>
        <sz val="10"/>
        <rFont val="Arial"/>
        <family val="2"/>
      </rPr>
      <t xml:space="preserve"> worksheet appears on the screen. Using the hard copy of the cost centre report printed earlier, enter the time and date that the latest report was printed in cells G2 and G3 respectively and enter the relevant accounting month in cell G4.</t>
    </r>
  </si>
  <si>
    <t>Corrected error in 'Store Data' function</t>
  </si>
  <si>
    <t>V18.2</t>
  </si>
  <si>
    <t xml:space="preserve">
V18.1 Initial release</t>
  </si>
  <si>
    <t>Balances on Contingency cost centres earmarked for expenditure after the current year</t>
  </si>
  <si>
    <t>Financial Year</t>
  </si>
  <si>
    <t>19/20</t>
  </si>
  <si>
    <t>Fund</t>
  </si>
  <si>
    <t>All</t>
  </si>
  <si>
    <t>From Date:</t>
  </si>
  <si>
    <t>N/A</t>
  </si>
  <si>
    <t>To Date:</t>
  </si>
  <si>
    <t>Show movement up to given period</t>
  </si>
  <si>
    <t>DH</t>
  </si>
  <si>
    <t xml:space="preserve">Matching Green C of E Primary </t>
  </si>
  <si>
    <t>Teachers</t>
  </si>
  <si>
    <t>Supply Teachers</t>
  </si>
  <si>
    <t>Administrative Staff</t>
  </si>
  <si>
    <t>Classroom Support</t>
  </si>
  <si>
    <t>SEN Classroom Support</t>
  </si>
  <si>
    <t>PE Support Staff</t>
  </si>
  <si>
    <t>Premises Staff</t>
  </si>
  <si>
    <t>Midday Supervision</t>
  </si>
  <si>
    <t>Catering Staff</t>
  </si>
  <si>
    <t>Staff Insurance Premiums</t>
  </si>
  <si>
    <t>Other Employees Expenses</t>
  </si>
  <si>
    <t>Buildings - Upkeep</t>
  </si>
  <si>
    <t>Grounds - Upkeep</t>
  </si>
  <si>
    <t>Cleaning</t>
  </si>
  <si>
    <t>Fuel</t>
  </si>
  <si>
    <t>Water</t>
  </si>
  <si>
    <t>Furniture</t>
  </si>
  <si>
    <t>Rent and Rates</t>
  </si>
  <si>
    <t>Capital Expenditure</t>
  </si>
  <si>
    <t>School Cont to Capital Expend</t>
  </si>
  <si>
    <t>Darwin Class</t>
  </si>
  <si>
    <t>Potter Class</t>
  </si>
  <si>
    <t>English</t>
  </si>
  <si>
    <t>General Stock</t>
  </si>
  <si>
    <t>Nightingale Class</t>
  </si>
  <si>
    <t>Shakespeare Class</t>
  </si>
  <si>
    <t>I.C.T.  Curriculum</t>
  </si>
  <si>
    <t>Library</t>
  </si>
  <si>
    <t>Mathematics</t>
  </si>
  <si>
    <t>Music</t>
  </si>
  <si>
    <t>Physical Education</t>
  </si>
  <si>
    <t>Religious Education</t>
  </si>
  <si>
    <t>Science</t>
  </si>
  <si>
    <t>Special Education Needs</t>
  </si>
  <si>
    <t>School Garden</t>
  </si>
  <si>
    <t>Assessment</t>
  </si>
  <si>
    <t>French</t>
  </si>
  <si>
    <t>PSHE &amp; Citizenship</t>
  </si>
  <si>
    <t>New Curriculum</t>
  </si>
  <si>
    <t>School Clubs</t>
  </si>
  <si>
    <t>Collective Worship</t>
  </si>
  <si>
    <t>Staff Transport</t>
  </si>
  <si>
    <t>Pupil Transport</t>
  </si>
  <si>
    <t>Office Expenses</t>
  </si>
  <si>
    <t>Telephones</t>
  </si>
  <si>
    <t>Catering</t>
  </si>
  <si>
    <t>Reprographics</t>
  </si>
  <si>
    <t>Professional Fees Exp.</t>
  </si>
  <si>
    <t>Contents Ins Prem.</t>
  </si>
  <si>
    <t>Govs Expenses</t>
  </si>
  <si>
    <t>Pupil Premium C/F 18/19</t>
  </si>
  <si>
    <t>Pupil Support</t>
  </si>
  <si>
    <t>Pupil Premium</t>
  </si>
  <si>
    <t>Extended Schools</t>
  </si>
  <si>
    <t>Swimming Expenditure</t>
  </si>
  <si>
    <t>PTA Expenditure</t>
  </si>
  <si>
    <t>PE &amp; Sports Grant</t>
  </si>
  <si>
    <t>PE/SP C/F 18/19</t>
  </si>
  <si>
    <t>Breakfast Club</t>
  </si>
  <si>
    <t>Dedelegated Expenditure</t>
  </si>
  <si>
    <t>Cont - Premises</t>
  </si>
  <si>
    <t>Cont - Staffing</t>
  </si>
  <si>
    <t>Cont - General</t>
  </si>
  <si>
    <t>Cont - Catering</t>
  </si>
  <si>
    <t>Breakfast Club Income</t>
  </si>
  <si>
    <t>Rent and Lettings</t>
  </si>
  <si>
    <t>Other Income</t>
  </si>
  <si>
    <t>LEA Income</t>
  </si>
  <si>
    <t>Carry Forward</t>
  </si>
  <si>
    <t>Supply Income</t>
  </si>
  <si>
    <t>Catering Income</t>
  </si>
  <si>
    <t>Dedelegated Income</t>
  </si>
  <si>
    <t>School Club Income</t>
  </si>
  <si>
    <t>Swimming Income</t>
  </si>
  <si>
    <t>Capital C/F 18/19</t>
  </si>
  <si>
    <t>Capital Formula Grant</t>
  </si>
  <si>
    <t>PTA Income</t>
  </si>
  <si>
    <t>Overtime</t>
  </si>
  <si>
    <t>Overspent due to inc in weeks p.y for Catering Manager not included in budget.   Overtime Xmas £100.</t>
  </si>
  <si>
    <t>See Sports Premium for Maternity Cover</t>
  </si>
  <si>
    <t>Course mileage</t>
  </si>
  <si>
    <t>Awaiting Donations</t>
  </si>
  <si>
    <t>Ask AW</t>
  </si>
  <si>
    <t>2019-20</t>
  </si>
  <si>
    <t>Breakfast Club Staff</t>
  </si>
  <si>
    <t xml:space="preserve">NQT cover 3.5hrs x £34 x 12 weeks = £1428.  Sickness cover 4 x Teachers x 2 days per term x £220 = £3520.  Course cover 1 per teacher per term - 4 x £220 x 1 terms = £880. </t>
  </si>
  <si>
    <t>SAS Insurance Lde</t>
  </si>
  <si>
    <t>Overtime re sickness</t>
  </si>
  <si>
    <t>KS2 PPA - 15 weeks x 2.5 hours x £15 to inc on costs = £562.50.  Multi contract NI £100 p.m. x 4 = £400</t>
  </si>
  <si>
    <t>KS2 PPA - 15 weeks x 2.5 hours x £15 to inc on costs = £562.50 . AG Multi NI 4 x £70 = £280</t>
  </si>
  <si>
    <t>HL Dual NI  £83.5 x 4 months = £334</t>
  </si>
  <si>
    <t>Multi NI £89 p.m. x 4 months = £356</t>
  </si>
  <si>
    <t>App Levy £133 pm x 3 mths = £399.  Course fees est. £600.</t>
  </si>
  <si>
    <t>Deep clean Feb Half Term</t>
  </si>
  <si>
    <t>Additional supplies</t>
  </si>
  <si>
    <t>Addiitional oil delivery</t>
  </si>
  <si>
    <t>Will be spent</t>
  </si>
  <si>
    <t>Cancel Cash Order</t>
  </si>
  <si>
    <t>DB additionals</t>
  </si>
  <si>
    <t xml:space="preserve">£200 HT PM. </t>
  </si>
  <si>
    <t>The Key order to be cancelled</t>
  </si>
  <si>
    <t>CC costs Oct to Mar £728 pm</t>
  </si>
  <si>
    <t>SAS Insurance AW and MR £2660. CC recode to PP £4368.12</t>
  </si>
  <si>
    <t>£92.50 p w x 12</t>
  </si>
  <si>
    <t>24  meals x £2.50 x 12 weeks = £3600.00. 5.  5 adults x £3.50 x 12 weeks = £210.00</t>
  </si>
  <si>
    <t xml:space="preserve">15 x £10 Arts and Crafts Spring - £150. 8 x £10 Garden Club Spring = £80 </t>
  </si>
  <si>
    <t>Darwin Spring Term</t>
  </si>
  <si>
    <t>CC costs Feb to Mar £728 pm</t>
  </si>
  <si>
    <t>SBM Overtime re sickness (Feb and Mar(80 Hours @ £18.49 to inc on costs)</t>
  </si>
  <si>
    <t>KS2 PPA - 40 hours x £15 to inc on costs = £600 . AG Multi NI £70 = £70</t>
  </si>
  <si>
    <t>KS2 PPA - 20 hours x £15 to inc on costs = £300.  Multi contract NI £100 p.m.</t>
  </si>
  <si>
    <t>HL Dual NI  £83.5 x 1</t>
  </si>
  <si>
    <t>Multi NI £89 p.m. x 1  month</t>
  </si>
  <si>
    <t>£92.50 p w x 3</t>
  </si>
  <si>
    <t>24  meals x £2.50 x 3 weeks = £180.00.   5 adults x £3.50 x 3 weeks = £52.50</t>
  </si>
  <si>
    <t>App Levy £133 pm 1 mths = £133.  Course fees est. £300.</t>
  </si>
  <si>
    <t xml:space="preserve">NQT cover 3.5hrs x £34 x 5 weeks = £595.   Course cover 1 per teacher per term - 3 x £220 x 1 terms = £660. </t>
  </si>
  <si>
    <t>Re Renaissance Learning £4817.93, Thomas Ridley £13.42, Baker Ross £32.06, Herts CC £13.23, Cliffs Pavilion £9.50)</t>
  </si>
  <si>
    <t>P.I.A. raised at year end for services in 2020/2021(The Really Useful Group ££95, Capita £2693, EWASS £1400)</t>
  </si>
  <si>
    <t>P.I.A. raised at year end for services in 2020/2021 (Harlow &amp; District Sports Trust £440)</t>
  </si>
  <si>
    <t>P.I.A. raised at year end for services in 2020/2021 (Blue Box Entertainment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</si>
</sst>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164" formatCode="&quot;£&quot;#,##0.00"/>
  </numFmts>
  <fonts count="52" x14ac:knownFonts="1">
    <font>
      <sz val="10"/>
      <name val="Arial"/>
    </font>
    <font>
      <sz val="10"/>
      <name val="Arial"/>
      <family val="2"/>
    </font>
    <font>
      <b/>
      <sz val="10"/>
      <name val="Arial"/>
      <family val="2"/>
    </font>
    <font>
      <sz val="8"/>
      <name val="Arial"/>
      <family val="2"/>
    </font>
    <font>
      <sz val="14"/>
      <name val="Arial"/>
      <family val="2"/>
    </font>
    <font>
      <b/>
      <sz val="12"/>
      <color indexed="10"/>
      <name val="Arial"/>
      <family val="2"/>
    </font>
    <font>
      <b/>
      <u/>
      <sz val="12"/>
      <name val="Arial"/>
      <family val="2"/>
    </font>
    <font>
      <b/>
      <sz val="12"/>
      <name val="Arial"/>
      <family val="2"/>
    </font>
    <font>
      <b/>
      <sz val="12"/>
      <name val="Arial"/>
      <family val="2"/>
    </font>
    <font>
      <b/>
      <sz val="16"/>
      <name val="Arial"/>
      <family val="2"/>
    </font>
    <font>
      <b/>
      <u/>
      <sz val="10"/>
      <name val="Arial"/>
      <family val="2"/>
    </font>
    <font>
      <sz val="12"/>
      <color indexed="81"/>
      <name val="Tahoma"/>
      <family val="2"/>
    </font>
    <font>
      <sz val="10"/>
      <color indexed="81"/>
      <name val="Tahoma"/>
      <family val="2"/>
    </font>
    <font>
      <sz val="10"/>
      <name val="Arial"/>
      <family val="2"/>
    </font>
    <font>
      <b/>
      <sz val="14"/>
      <name val="Arial"/>
      <family val="2"/>
    </font>
    <font>
      <i/>
      <sz val="10"/>
      <name val="Arial"/>
      <family val="2"/>
    </font>
    <font>
      <b/>
      <sz val="18"/>
      <color indexed="10"/>
      <name val="Arial"/>
      <family val="2"/>
    </font>
    <font>
      <sz val="18"/>
      <color indexed="10"/>
      <name val="Arial"/>
      <family val="2"/>
    </font>
    <font>
      <b/>
      <u/>
      <sz val="16"/>
      <name val="Arial"/>
      <family val="2"/>
    </font>
    <font>
      <sz val="16"/>
      <name val="Arial"/>
      <family val="2"/>
    </font>
    <font>
      <b/>
      <sz val="13"/>
      <name val="Arial"/>
      <family val="2"/>
    </font>
    <font>
      <b/>
      <sz val="10"/>
      <color indexed="9"/>
      <name val="Arial"/>
      <family val="2"/>
    </font>
    <font>
      <sz val="12"/>
      <name val="Arial"/>
      <family val="2"/>
    </font>
    <font>
      <sz val="11"/>
      <name val="Arial"/>
      <family val="2"/>
    </font>
    <font>
      <sz val="11"/>
      <name val="Arial"/>
      <family val="2"/>
    </font>
    <font>
      <b/>
      <sz val="12"/>
      <color indexed="81"/>
      <name val="Tahoma"/>
      <family val="2"/>
    </font>
    <font>
      <sz val="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4"/>
      <color rgb="FFFF0000"/>
      <name val="Arial"/>
      <family val="2"/>
    </font>
    <font>
      <b/>
      <sz val="10"/>
      <color rgb="FFFF0000"/>
      <name val="Arial"/>
      <family val="2"/>
    </font>
    <font>
      <b/>
      <sz val="16"/>
      <color rgb="FF000000"/>
      <name val="Arial"/>
      <family val="2"/>
    </font>
    <font>
      <b/>
      <sz val="14"/>
      <color rgb="FF000000"/>
      <name val="Arial"/>
      <family val="2"/>
    </font>
    <font>
      <b/>
      <sz val="12"/>
      <color rgb="FFFF0000"/>
      <name val="Arial"/>
      <family val="2"/>
    </font>
    <font>
      <b/>
      <u/>
      <sz val="13"/>
      <name val="Arial"/>
      <family val="2"/>
    </font>
  </fonts>
  <fills count="3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99"/>
        <bgColor indexed="64"/>
      </patternFill>
    </fill>
  </fills>
  <borders count="65">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1" fillId="29" borderId="0" applyNumberFormat="0" applyBorder="0" applyAlignment="0" applyProtection="0"/>
    <xf numFmtId="0" fontId="32" fillId="30" borderId="56" applyNumberFormat="0" applyAlignment="0" applyProtection="0"/>
    <xf numFmtId="0" fontId="33" fillId="31" borderId="57" applyNumberFormat="0" applyAlignment="0" applyProtection="0"/>
    <xf numFmtId="0" fontId="34" fillId="0" borderId="0" applyNumberFormat="0" applyFill="0" applyBorder="0" applyAlignment="0" applyProtection="0"/>
    <xf numFmtId="0" fontId="35" fillId="32" borderId="0" applyNumberFormat="0" applyBorder="0" applyAlignment="0" applyProtection="0"/>
    <xf numFmtId="0" fontId="36" fillId="0" borderId="58" applyNumberFormat="0" applyFill="0" applyAlignment="0" applyProtection="0"/>
    <xf numFmtId="0" fontId="37" fillId="0" borderId="59" applyNumberFormat="0" applyFill="0" applyAlignment="0" applyProtection="0"/>
    <xf numFmtId="0" fontId="38" fillId="0" borderId="60" applyNumberFormat="0" applyFill="0" applyAlignment="0" applyProtection="0"/>
    <xf numFmtId="0" fontId="38" fillId="0" borderId="0" applyNumberFormat="0" applyFill="0" applyBorder="0" applyAlignment="0" applyProtection="0"/>
    <xf numFmtId="0" fontId="39" fillId="33" borderId="56" applyNumberFormat="0" applyAlignment="0" applyProtection="0"/>
    <xf numFmtId="0" fontId="40" fillId="0" borderId="61" applyNumberFormat="0" applyFill="0" applyAlignment="0" applyProtection="0"/>
    <xf numFmtId="0" fontId="41" fillId="34" borderId="0" applyNumberFormat="0" applyBorder="0" applyAlignment="0" applyProtection="0"/>
    <xf numFmtId="0" fontId="29" fillId="0" borderId="0"/>
    <xf numFmtId="0" fontId="29" fillId="35" borderId="62" applyNumberFormat="0" applyFont="0" applyAlignment="0" applyProtection="0"/>
    <xf numFmtId="0" fontId="42" fillId="30" borderId="63" applyNumberFormat="0" applyAlignment="0" applyProtection="0"/>
    <xf numFmtId="0" fontId="43" fillId="0" borderId="0" applyNumberFormat="0" applyFill="0" applyBorder="0" applyAlignment="0" applyProtection="0"/>
    <xf numFmtId="0" fontId="44" fillId="0" borderId="64" applyNumberFormat="0" applyFill="0" applyAlignment="0" applyProtection="0"/>
    <xf numFmtId="0" fontId="45" fillId="0" borderId="0" applyNumberFormat="0" applyFill="0" applyBorder="0" applyAlignment="0" applyProtection="0"/>
  </cellStyleXfs>
  <cellXfs count="227">
    <xf numFmtId="0" fontId="0" fillId="0" borderId="0" xfId="0"/>
    <xf numFmtId="20" fontId="8" fillId="2" borderId="1" xfId="0" applyNumberFormat="1" applyFont="1" applyFill="1" applyBorder="1" applyAlignment="1" applyProtection="1">
      <alignment horizontal="center" vertical="center"/>
      <protection locked="0"/>
    </xf>
    <xf numFmtId="14" fontId="8" fillId="2" borderId="1" xfId="0" applyNumberFormat="1" applyFont="1" applyFill="1" applyBorder="1" applyAlignment="1" applyProtection="1">
      <alignment horizontal="center" vertical="center"/>
      <protection locked="0"/>
    </xf>
    <xf numFmtId="0" fontId="5" fillId="3" borderId="0" xfId="0" applyFont="1" applyFill="1" applyAlignment="1" applyProtection="1">
      <alignment vertical="center"/>
    </xf>
    <xf numFmtId="0" fontId="0" fillId="3" borderId="0" xfId="0" applyFill="1" applyProtection="1"/>
    <xf numFmtId="0" fontId="4" fillId="3" borderId="0" xfId="0" applyFont="1" applyFill="1" applyAlignment="1" applyProtection="1">
      <alignment vertical="center"/>
    </xf>
    <xf numFmtId="0" fontId="6" fillId="3" borderId="0" xfId="0" applyFont="1" applyFill="1" applyAlignment="1" applyProtection="1">
      <alignment horizontal="right"/>
    </xf>
    <xf numFmtId="0" fontId="7" fillId="4" borderId="2" xfId="0" applyFont="1" applyFill="1" applyBorder="1" applyAlignment="1" applyProtection="1">
      <alignment horizontal="center" vertical="center"/>
    </xf>
    <xf numFmtId="0" fontId="6" fillId="3" borderId="0" xfId="0" applyFont="1" applyFill="1" applyAlignment="1" applyProtection="1">
      <alignment horizontal="right" vertical="center"/>
    </xf>
    <xf numFmtId="8" fontId="9" fillId="3" borderId="0" xfId="0" applyNumberFormat="1" applyFont="1" applyFill="1" applyBorder="1" applyAlignment="1" applyProtection="1">
      <alignment horizontal="center" vertical="center"/>
    </xf>
    <xf numFmtId="0" fontId="2" fillId="3" borderId="0" xfId="0" applyFont="1" applyFill="1" applyAlignment="1" applyProtection="1">
      <alignment horizontal="center"/>
    </xf>
    <xf numFmtId="4" fontId="0" fillId="0" borderId="3" xfId="0" applyNumberFormat="1" applyFill="1" applyBorder="1" applyAlignment="1" applyProtection="1">
      <alignment shrinkToFit="1"/>
    </xf>
    <xf numFmtId="4" fontId="0" fillId="0" borderId="4" xfId="0" applyNumberFormat="1" applyFill="1" applyBorder="1" applyAlignment="1" applyProtection="1">
      <alignment shrinkToFit="1"/>
    </xf>
    <xf numFmtId="4" fontId="2" fillId="4" borderId="5" xfId="0" applyNumberFormat="1" applyFont="1" applyFill="1" applyBorder="1" applyAlignment="1" applyProtection="1">
      <alignment horizontal="center" vertical="center" wrapText="1" shrinkToFit="1"/>
    </xf>
    <xf numFmtId="4" fontId="2" fillId="4" borderId="6" xfId="0" applyNumberFormat="1" applyFont="1" applyFill="1" applyBorder="1" applyAlignment="1" applyProtection="1">
      <alignment horizontal="center" vertical="center" wrapText="1" shrinkToFit="1"/>
    </xf>
    <xf numFmtId="0" fontId="2" fillId="3" borderId="0" xfId="0" applyFont="1" applyFill="1" applyAlignment="1" applyProtection="1">
      <alignment vertical="center"/>
    </xf>
    <xf numFmtId="0" fontId="0" fillId="4" borderId="0" xfId="0" applyFill="1"/>
    <xf numFmtId="0" fontId="0" fillId="3" borderId="0" xfId="0" applyFill="1"/>
    <xf numFmtId="0" fontId="2" fillId="3" borderId="0" xfId="0" applyFont="1" applyFill="1" applyBorder="1" applyAlignment="1" applyProtection="1">
      <alignment horizontal="center"/>
    </xf>
    <xf numFmtId="0" fontId="0" fillId="3" borderId="0" xfId="0" applyFill="1" applyBorder="1" applyProtection="1"/>
    <xf numFmtId="0" fontId="0" fillId="0" borderId="0" xfId="0" applyFill="1"/>
    <xf numFmtId="0" fontId="0" fillId="3" borderId="0" xfId="0" applyFill="1" applyAlignment="1">
      <alignment vertical="center"/>
    </xf>
    <xf numFmtId="0" fontId="0" fillId="3" borderId="0" xfId="0" applyFill="1" applyBorder="1" applyAlignment="1">
      <alignment horizontal="center" vertical="center"/>
    </xf>
    <xf numFmtId="0" fontId="0" fillId="0" borderId="0" xfId="0" applyFill="1" applyAlignment="1">
      <alignment vertical="center"/>
    </xf>
    <xf numFmtId="0" fontId="0" fillId="3" borderId="0" xfId="0" applyFill="1" applyBorder="1" applyAlignment="1">
      <alignment vertical="center" wrapText="1"/>
    </xf>
    <xf numFmtId="0" fontId="0" fillId="3" borderId="0" xfId="0" applyFill="1" applyBorder="1"/>
    <xf numFmtId="0" fontId="0" fillId="3" borderId="0" xfId="0" applyFill="1" applyBorder="1" applyAlignment="1">
      <alignment vertical="center"/>
    </xf>
    <xf numFmtId="0" fontId="0" fillId="3" borderId="0" xfId="0" applyFill="1" applyAlignment="1">
      <alignment horizontal="center" vertical="center"/>
    </xf>
    <xf numFmtId="0" fontId="0" fillId="0" borderId="0" xfId="0" applyFill="1" applyAlignment="1">
      <alignment horizontal="center" vertical="center"/>
    </xf>
    <xf numFmtId="0" fontId="2" fillId="4" borderId="5" xfId="0" applyFont="1" applyFill="1" applyBorder="1" applyAlignment="1" applyProtection="1">
      <alignment horizontal="center" vertical="center" wrapText="1"/>
    </xf>
    <xf numFmtId="2" fontId="0" fillId="0" borderId="0" xfId="0" applyNumberFormat="1"/>
    <xf numFmtId="0" fontId="0" fillId="0" borderId="0" xfId="0" applyAlignment="1">
      <alignment vertical="center"/>
    </xf>
    <xf numFmtId="0" fontId="0" fillId="0" borderId="0" xfId="0" applyBorder="1"/>
    <xf numFmtId="2" fontId="0" fillId="0" borderId="0" xfId="0" applyNumberFormat="1" applyBorder="1"/>
    <xf numFmtId="0" fontId="0" fillId="0" borderId="7" xfId="0" applyBorder="1"/>
    <xf numFmtId="2" fontId="0" fillId="0" borderId="7" xfId="0" applyNumberFormat="1" applyBorder="1"/>
    <xf numFmtId="0" fontId="0" fillId="0" borderId="8" xfId="0" applyBorder="1"/>
    <xf numFmtId="0" fontId="0" fillId="0" borderId="9" xfId="0" applyBorder="1"/>
    <xf numFmtId="0" fontId="2" fillId="3" borderId="0" xfId="0" applyFont="1" applyFill="1" applyBorder="1" applyAlignment="1" applyProtection="1">
      <alignment horizontal="center" vertical="center"/>
    </xf>
    <xf numFmtId="0" fontId="0" fillId="3" borderId="0" xfId="0" applyFill="1" applyBorder="1" applyAlignment="1" applyProtection="1">
      <alignment wrapText="1"/>
    </xf>
    <xf numFmtId="0" fontId="0" fillId="3" borderId="0" xfId="0" applyFill="1" applyBorder="1" applyAlignment="1" applyProtection="1"/>
    <xf numFmtId="0" fontId="0" fillId="3" borderId="0" xfId="0" applyFill="1" applyAlignment="1" applyProtection="1">
      <alignment horizontal="center"/>
    </xf>
    <xf numFmtId="0" fontId="0" fillId="0" borderId="10" xfId="0" applyBorder="1"/>
    <xf numFmtId="0" fontId="0" fillId="0" borderId="11" xfId="0" applyBorder="1"/>
    <xf numFmtId="0" fontId="0" fillId="0" borderId="12" xfId="0" applyBorder="1" applyAlignment="1">
      <alignment vertical="center" wrapText="1"/>
    </xf>
    <xf numFmtId="0" fontId="0" fillId="0" borderId="13" xfId="0" applyBorder="1" applyAlignment="1">
      <alignment vertical="center"/>
    </xf>
    <xf numFmtId="2" fontId="0" fillId="0" borderId="13" xfId="0" applyNumberFormat="1" applyBorder="1" applyAlignment="1">
      <alignment vertical="center"/>
    </xf>
    <xf numFmtId="2" fontId="0" fillId="0" borderId="13" xfId="0" applyNumberFormat="1" applyBorder="1" applyAlignment="1">
      <alignment vertical="center" wrapText="1"/>
    </xf>
    <xf numFmtId="0" fontId="0" fillId="0" borderId="13" xfId="0" applyBorder="1" applyAlignment="1">
      <alignment vertical="center" wrapText="1"/>
    </xf>
    <xf numFmtId="0" fontId="2" fillId="4" borderId="14" xfId="0" applyFont="1" applyFill="1" applyBorder="1" applyAlignment="1" applyProtection="1">
      <alignment horizontal="center" vertical="center" wrapText="1"/>
    </xf>
    <xf numFmtId="0" fontId="2" fillId="4" borderId="14" xfId="0" applyFont="1" applyFill="1" applyBorder="1" applyAlignment="1" applyProtection="1">
      <alignment horizontal="center" vertical="center" wrapText="1" shrinkToFit="1"/>
    </xf>
    <xf numFmtId="0" fontId="2" fillId="4" borderId="15" xfId="0" applyFont="1" applyFill="1" applyBorder="1" applyAlignment="1" applyProtection="1">
      <alignment horizontal="center" vertical="center" wrapText="1"/>
    </xf>
    <xf numFmtId="0" fontId="0" fillId="0" borderId="12" xfId="0" applyBorder="1"/>
    <xf numFmtId="0" fontId="0" fillId="0" borderId="13" xfId="0" applyBorder="1"/>
    <xf numFmtId="2" fontId="0" fillId="0" borderId="13" xfId="0" applyNumberFormat="1" applyBorder="1"/>
    <xf numFmtId="0" fontId="2" fillId="4" borderId="16" xfId="0" applyFont="1" applyFill="1" applyBorder="1" applyAlignment="1" applyProtection="1">
      <alignment horizontal="center" vertical="center"/>
    </xf>
    <xf numFmtId="0" fontId="0" fillId="0" borderId="17" xfId="0" applyFill="1" applyBorder="1" applyAlignment="1" applyProtection="1">
      <alignment wrapText="1"/>
    </xf>
    <xf numFmtId="0" fontId="0" fillId="0" borderId="18" xfId="0" applyFill="1" applyBorder="1" applyAlignment="1" applyProtection="1">
      <alignment wrapText="1"/>
    </xf>
    <xf numFmtId="4" fontId="0" fillId="0" borderId="19" xfId="0" applyNumberFormat="1" applyFill="1" applyBorder="1" applyAlignment="1" applyProtection="1">
      <alignment shrinkToFit="1"/>
    </xf>
    <xf numFmtId="0" fontId="22" fillId="4" borderId="20" xfId="0" applyFont="1" applyFill="1" applyBorder="1" applyAlignment="1" applyProtection="1">
      <alignment horizontal="center" vertical="center"/>
    </xf>
    <xf numFmtId="0" fontId="22" fillId="4" borderId="21" xfId="0" applyFont="1" applyFill="1" applyBorder="1" applyAlignment="1" applyProtection="1">
      <alignment horizontal="center" vertical="center"/>
    </xf>
    <xf numFmtId="4" fontId="0" fillId="0" borderId="22" xfId="0" applyNumberFormat="1" applyFill="1" applyBorder="1" applyAlignment="1" applyProtection="1">
      <alignment shrinkToFit="1"/>
    </xf>
    <xf numFmtId="0" fontId="0" fillId="0" borderId="20" xfId="0" applyFill="1" applyBorder="1" applyAlignment="1" applyProtection="1">
      <alignment wrapText="1"/>
    </xf>
    <xf numFmtId="4" fontId="0" fillId="0" borderId="23" xfId="0" applyNumberFormat="1" applyFill="1" applyBorder="1" applyAlignment="1" applyProtection="1">
      <alignment shrinkToFit="1"/>
    </xf>
    <xf numFmtId="0" fontId="0" fillId="2" borderId="23" xfId="0" applyNumberFormat="1" applyFill="1" applyBorder="1" applyAlignment="1" applyProtection="1">
      <alignment horizontal="center" wrapText="1"/>
      <protection locked="0"/>
    </xf>
    <xf numFmtId="2" fontId="0" fillId="2" borderId="23" xfId="0" applyNumberFormat="1" applyFill="1" applyBorder="1" applyAlignment="1" applyProtection="1">
      <alignment wrapText="1"/>
      <protection locked="0"/>
    </xf>
    <xf numFmtId="4" fontId="0" fillId="0" borderId="24" xfId="0" applyNumberFormat="1" applyFill="1" applyBorder="1" applyAlignment="1" applyProtection="1">
      <alignment shrinkToFit="1"/>
    </xf>
    <xf numFmtId="0" fontId="0" fillId="2" borderId="25" xfId="0" applyNumberFormat="1" applyFill="1" applyBorder="1" applyAlignment="1" applyProtection="1">
      <alignment horizontal="center" wrapText="1"/>
      <protection locked="0"/>
    </xf>
    <xf numFmtId="2" fontId="0" fillId="2" borderId="25" xfId="0" applyNumberFormat="1" applyFill="1" applyBorder="1" applyAlignment="1" applyProtection="1">
      <alignment wrapText="1"/>
      <protection locked="0"/>
    </xf>
    <xf numFmtId="0" fontId="0" fillId="2" borderId="26" xfId="0" applyNumberFormat="1" applyFill="1" applyBorder="1" applyAlignment="1" applyProtection="1">
      <alignment horizontal="center" wrapText="1"/>
      <protection locked="0"/>
    </xf>
    <xf numFmtId="2" fontId="0" fillId="2" borderId="26" xfId="0" applyNumberFormat="1" applyFill="1" applyBorder="1" applyAlignment="1" applyProtection="1">
      <alignment wrapText="1"/>
      <protection locked="0"/>
    </xf>
    <xf numFmtId="0" fontId="0" fillId="0" borderId="27" xfId="0" applyBorder="1"/>
    <xf numFmtId="0" fontId="9" fillId="3" borderId="0" xfId="0" applyFont="1" applyFill="1" applyAlignment="1" applyProtection="1">
      <alignment vertical="center"/>
    </xf>
    <xf numFmtId="0" fontId="8" fillId="2" borderId="1" xfId="0" applyNumberFormat="1" applyFont="1" applyFill="1" applyBorder="1" applyAlignment="1" applyProtection="1">
      <alignment horizontal="center" vertical="center"/>
      <protection locked="0"/>
    </xf>
    <xf numFmtId="0" fontId="0" fillId="3" borderId="28" xfId="0" applyFill="1" applyBorder="1"/>
    <xf numFmtId="0" fontId="0" fillId="3" borderId="29" xfId="0" applyFill="1" applyBorder="1"/>
    <xf numFmtId="0" fontId="0" fillId="3" borderId="30" xfId="0" applyFill="1" applyBorder="1"/>
    <xf numFmtId="0" fontId="0" fillId="3" borderId="31" xfId="0" applyFill="1" applyBorder="1" applyAlignment="1">
      <alignment vertical="center"/>
    </xf>
    <xf numFmtId="0" fontId="6" fillId="3" borderId="0" xfId="0" applyFont="1" applyFill="1" applyBorder="1" applyAlignment="1">
      <alignment vertical="center"/>
    </xf>
    <xf numFmtId="0" fontId="0" fillId="3" borderId="32" xfId="0" applyFill="1" applyBorder="1" applyAlignment="1">
      <alignment vertical="center"/>
    </xf>
    <xf numFmtId="0" fontId="0" fillId="3" borderId="31" xfId="0" applyFill="1" applyBorder="1"/>
    <xf numFmtId="0" fontId="0" fillId="3" borderId="32" xfId="0" applyFill="1" applyBorder="1"/>
    <xf numFmtId="0" fontId="20" fillId="3" borderId="0" xfId="0" applyFont="1" applyFill="1" applyBorder="1" applyAlignment="1">
      <alignment vertical="center"/>
    </xf>
    <xf numFmtId="0" fontId="0" fillId="3" borderId="33" xfId="0" applyFill="1" applyBorder="1" applyAlignment="1">
      <alignment vertical="center"/>
    </xf>
    <xf numFmtId="0" fontId="20" fillId="3" borderId="34" xfId="0" applyFont="1" applyFill="1" applyBorder="1" applyAlignment="1">
      <alignment vertical="center"/>
    </xf>
    <xf numFmtId="0" fontId="0" fillId="3" borderId="34" xfId="0" applyFill="1" applyBorder="1" applyAlignment="1">
      <alignment vertical="center"/>
    </xf>
    <xf numFmtId="2" fontId="2" fillId="3" borderId="34" xfId="0" applyNumberFormat="1" applyFont="1" applyFill="1" applyBorder="1" applyAlignment="1">
      <alignment horizontal="center" vertical="center"/>
    </xf>
    <xf numFmtId="0" fontId="0" fillId="3" borderId="35" xfId="0" applyFill="1" applyBorder="1" applyAlignment="1">
      <alignment vertical="center"/>
    </xf>
    <xf numFmtId="0" fontId="6" fillId="3" borderId="29" xfId="0" applyFont="1" applyFill="1" applyBorder="1"/>
    <xf numFmtId="0" fontId="0" fillId="3" borderId="31" xfId="0" applyFill="1" applyBorder="1" applyAlignment="1">
      <alignment horizontal="center" vertical="center"/>
    </xf>
    <xf numFmtId="0" fontId="20" fillId="3" borderId="0" xfId="0" applyFont="1" applyFill="1" applyBorder="1" applyAlignment="1">
      <alignment horizontal="left" vertical="center"/>
    </xf>
    <xf numFmtId="0" fontId="0" fillId="3" borderId="32" xfId="0" applyFill="1" applyBorder="1" applyAlignment="1">
      <alignment horizontal="center" vertical="center"/>
    </xf>
    <xf numFmtId="0" fontId="0" fillId="3" borderId="33" xfId="0" applyFill="1" applyBorder="1"/>
    <xf numFmtId="0" fontId="0" fillId="3" borderId="34" xfId="0" applyFill="1" applyBorder="1"/>
    <xf numFmtId="0" fontId="0" fillId="3" borderId="35" xfId="0" applyFill="1" applyBorder="1"/>
    <xf numFmtId="0" fontId="0" fillId="4" borderId="31" xfId="0" applyFill="1" applyBorder="1"/>
    <xf numFmtId="0" fontId="24" fillId="4" borderId="32" xfId="0" applyFont="1" applyFill="1" applyBorder="1" applyAlignment="1">
      <alignment vertical="center"/>
    </xf>
    <xf numFmtId="0" fontId="24" fillId="4" borderId="33" xfId="0" applyFont="1" applyFill="1" applyBorder="1" applyAlignment="1">
      <alignment horizontal="justify" vertical="center" wrapText="1"/>
    </xf>
    <xf numFmtId="0" fontId="24" fillId="4" borderId="34" xfId="0" applyFont="1" applyFill="1" applyBorder="1" applyAlignment="1">
      <alignment vertical="center"/>
    </xf>
    <xf numFmtId="0" fontId="24" fillId="4" borderId="35" xfId="0" applyFont="1" applyFill="1" applyBorder="1" applyAlignment="1">
      <alignment vertical="center"/>
    </xf>
    <xf numFmtId="0" fontId="24" fillId="3" borderId="0" xfId="0" applyFont="1" applyFill="1" applyBorder="1" applyAlignment="1">
      <alignment vertical="center"/>
    </xf>
    <xf numFmtId="0" fontId="19" fillId="3" borderId="0" xfId="0" applyFont="1" applyFill="1" applyAlignment="1" applyProtection="1">
      <alignment vertical="center"/>
    </xf>
    <xf numFmtId="0" fontId="19" fillId="3" borderId="0" xfId="0" applyFont="1" applyFill="1" applyAlignment="1" applyProtection="1"/>
    <xf numFmtId="0" fontId="22" fillId="4" borderId="21" xfId="0" applyFont="1" applyFill="1" applyBorder="1" applyAlignment="1" applyProtection="1">
      <alignment horizontal="center" vertical="center" wrapText="1"/>
    </xf>
    <xf numFmtId="0" fontId="26" fillId="0" borderId="36" xfId="0" applyFont="1" applyFill="1" applyBorder="1" applyAlignment="1" applyProtection="1">
      <alignment horizontal="center" vertical="center"/>
    </xf>
    <xf numFmtId="4" fontId="0" fillId="0" borderId="15" xfId="0" applyNumberFormat="1" applyFill="1" applyBorder="1" applyAlignment="1" applyProtection="1">
      <alignment shrinkToFit="1"/>
    </xf>
    <xf numFmtId="4" fontId="0" fillId="0" borderId="20" xfId="0" applyNumberFormat="1" applyFill="1" applyBorder="1" applyAlignment="1" applyProtection="1">
      <alignment shrinkToFit="1"/>
    </xf>
    <xf numFmtId="4" fontId="0" fillId="0" borderId="17" xfId="0" applyNumberFormat="1" applyFill="1" applyBorder="1" applyAlignment="1" applyProtection="1">
      <alignment shrinkToFit="1"/>
    </xf>
    <xf numFmtId="4" fontId="0" fillId="0" borderId="18" xfId="0" applyNumberFormat="1" applyFill="1" applyBorder="1" applyAlignment="1" applyProtection="1">
      <alignment shrinkToFit="1"/>
    </xf>
    <xf numFmtId="4" fontId="0" fillId="0" borderId="37" xfId="0" applyNumberFormat="1" applyFill="1" applyBorder="1" applyAlignment="1" applyProtection="1">
      <alignment shrinkToFit="1"/>
    </xf>
    <xf numFmtId="4" fontId="0" fillId="0" borderId="38" xfId="0" applyNumberFormat="1" applyFill="1" applyBorder="1" applyAlignment="1" applyProtection="1">
      <alignment shrinkToFit="1"/>
    </xf>
    <xf numFmtId="0" fontId="2" fillId="4" borderId="5" xfId="0" applyFont="1" applyFill="1" applyBorder="1" applyAlignment="1" applyProtection="1">
      <alignment horizontal="center" vertical="center" wrapText="1" shrinkToFit="1"/>
    </xf>
    <xf numFmtId="0" fontId="0" fillId="4" borderId="0" xfId="0" applyFill="1" applyProtection="1">
      <protection hidden="1"/>
    </xf>
    <xf numFmtId="0" fontId="0" fillId="3" borderId="0" xfId="0" applyFill="1" applyProtection="1">
      <protection hidden="1"/>
    </xf>
    <xf numFmtId="0" fontId="0" fillId="0" borderId="0" xfId="0" applyProtection="1">
      <protection hidden="1"/>
    </xf>
    <xf numFmtId="0" fontId="0" fillId="4" borderId="0" xfId="0" applyFill="1" applyAlignment="1" applyProtection="1">
      <protection hidden="1"/>
    </xf>
    <xf numFmtId="0" fontId="13" fillId="4" borderId="0" xfId="0" applyFont="1" applyFill="1" applyAlignment="1" applyProtection="1">
      <alignment wrapText="1"/>
      <protection hidden="1"/>
    </xf>
    <xf numFmtId="0" fontId="2" fillId="4" borderId="0" xfId="0" applyFont="1" applyFill="1" applyAlignment="1" applyProtection="1">
      <alignment vertical="top" wrapText="1"/>
      <protection hidden="1"/>
    </xf>
    <xf numFmtId="0" fontId="13" fillId="4" borderId="0" xfId="0" applyFont="1" applyFill="1" applyProtection="1">
      <protection hidden="1"/>
    </xf>
    <xf numFmtId="0" fontId="2" fillId="4" borderId="0" xfId="0" applyFont="1" applyFill="1" applyProtection="1">
      <protection hidden="1"/>
    </xf>
    <xf numFmtId="0" fontId="0" fillId="4" borderId="0" xfId="0" applyFill="1" applyAlignment="1" applyProtection="1">
      <alignment vertical="top" wrapText="1"/>
      <protection hidden="1"/>
    </xf>
    <xf numFmtId="0" fontId="0" fillId="3" borderId="0" xfId="0" applyFill="1" applyAlignment="1" applyProtection="1">
      <alignment vertical="top" wrapText="1"/>
      <protection hidden="1"/>
    </xf>
    <xf numFmtId="0" fontId="0" fillId="0" borderId="0" xfId="0" applyAlignment="1" applyProtection="1">
      <alignment vertical="top" wrapText="1"/>
      <protection hidden="1"/>
    </xf>
    <xf numFmtId="0" fontId="13" fillId="3" borderId="0" xfId="0" applyFont="1" applyFill="1" applyAlignment="1" applyProtection="1">
      <alignment vertical="top" wrapText="1"/>
      <protection hidden="1"/>
    </xf>
    <xf numFmtId="0" fontId="2" fillId="4" borderId="20"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top" wrapText="1"/>
      <protection hidden="1"/>
    </xf>
    <xf numFmtId="0" fontId="2" fillId="4" borderId="39" xfId="0" applyFont="1" applyFill="1" applyBorder="1" applyAlignment="1" applyProtection="1">
      <alignment horizontal="center" vertical="top" wrapText="1"/>
      <protection hidden="1"/>
    </xf>
    <xf numFmtId="0" fontId="15" fillId="4" borderId="36" xfId="0" applyFont="1" applyFill="1" applyBorder="1" applyAlignment="1" applyProtection="1">
      <alignment horizontal="center" vertical="top" wrapText="1"/>
      <protection hidden="1"/>
    </xf>
    <xf numFmtId="4" fontId="0" fillId="0" borderId="40" xfId="0" applyNumberFormat="1" applyFill="1" applyBorder="1" applyAlignment="1" applyProtection="1">
      <alignment shrinkToFit="1"/>
    </xf>
    <xf numFmtId="4" fontId="0" fillId="0" borderId="33" xfId="0" applyNumberFormat="1" applyFill="1" applyBorder="1" applyAlignment="1" applyProtection="1">
      <alignment shrinkToFit="1"/>
    </xf>
    <xf numFmtId="4" fontId="0" fillId="0" borderId="41" xfId="0" applyNumberFormat="1" applyFill="1" applyBorder="1" applyAlignment="1" applyProtection="1">
      <alignment shrinkToFit="1"/>
    </xf>
    <xf numFmtId="4" fontId="0" fillId="0" borderId="42" xfId="0" applyNumberFormat="1" applyFill="1" applyBorder="1" applyAlignment="1" applyProtection="1">
      <alignment shrinkToFit="1"/>
    </xf>
    <xf numFmtId="4" fontId="0" fillId="0" borderId="43" xfId="0" applyNumberFormat="1" applyFill="1" applyBorder="1" applyAlignment="1" applyProtection="1">
      <alignment shrinkToFit="1"/>
    </xf>
    <xf numFmtId="4" fontId="0" fillId="0" borderId="44" xfId="0" applyNumberFormat="1" applyFill="1" applyBorder="1" applyAlignment="1" applyProtection="1">
      <alignment shrinkToFit="1"/>
    </xf>
    <xf numFmtId="0" fontId="2" fillId="4" borderId="42" xfId="0" applyFont="1" applyFill="1" applyBorder="1" applyAlignment="1" applyProtection="1">
      <alignment horizontal="center" vertical="center"/>
    </xf>
    <xf numFmtId="4" fontId="2" fillId="4" borderId="14" xfId="0" applyNumberFormat="1" applyFont="1" applyFill="1" applyBorder="1" applyAlignment="1" applyProtection="1">
      <alignment vertical="center" shrinkToFit="1"/>
    </xf>
    <xf numFmtId="4" fontId="2" fillId="4" borderId="14" xfId="0" applyNumberFormat="1" applyFont="1" applyFill="1" applyBorder="1" applyAlignment="1" applyProtection="1">
      <alignment vertical="center"/>
    </xf>
    <xf numFmtId="0" fontId="2" fillId="4" borderId="45" xfId="0" applyFont="1" applyFill="1" applyBorder="1" applyAlignment="1" applyProtection="1">
      <alignment vertical="center"/>
    </xf>
    <xf numFmtId="4" fontId="2" fillId="0" borderId="14" xfId="0" applyNumberFormat="1" applyFont="1" applyFill="1" applyBorder="1" applyAlignment="1" applyProtection="1">
      <alignment vertical="center" shrinkToFit="1"/>
    </xf>
    <xf numFmtId="4" fontId="2" fillId="0" borderId="15" xfId="0" applyNumberFormat="1" applyFont="1" applyFill="1" applyBorder="1" applyAlignment="1" applyProtection="1">
      <alignment vertical="center" shrinkToFit="1"/>
    </xf>
    <xf numFmtId="0" fontId="0" fillId="0" borderId="0" xfId="0" applyFill="1" applyProtection="1"/>
    <xf numFmtId="0" fontId="2" fillId="0" borderId="46" xfId="0" applyFont="1" applyFill="1" applyBorder="1" applyAlignment="1" applyProtection="1">
      <alignment horizontal="center" vertical="center" wrapText="1"/>
    </xf>
    <xf numFmtId="0" fontId="21" fillId="0" borderId="46" xfId="0" applyFont="1" applyFill="1" applyBorder="1" applyAlignment="1" applyProtection="1">
      <alignment vertical="center"/>
    </xf>
    <xf numFmtId="0" fontId="0" fillId="0" borderId="47" xfId="0" applyFill="1" applyBorder="1" applyProtection="1"/>
    <xf numFmtId="0" fontId="0" fillId="0" borderId="48" xfId="0" applyFill="1" applyBorder="1" applyProtection="1"/>
    <xf numFmtId="0" fontId="0" fillId="0" borderId="49" xfId="0" applyFill="1" applyBorder="1" applyProtection="1"/>
    <xf numFmtId="0" fontId="46" fillId="3" borderId="0" xfId="0" applyFont="1" applyFill="1" applyAlignment="1" applyProtection="1">
      <alignment vertical="center"/>
    </xf>
    <xf numFmtId="0" fontId="0" fillId="0" borderId="25" xfId="0" applyFill="1" applyBorder="1" applyAlignment="1" applyProtection="1">
      <alignment horizontal="center" vertical="center"/>
      <protection locked="0"/>
    </xf>
    <xf numFmtId="0" fontId="50" fillId="3" borderId="0" xfId="0" applyFont="1" applyFill="1" applyBorder="1" applyAlignment="1">
      <alignment horizontal="center" vertical="center"/>
    </xf>
    <xf numFmtId="0" fontId="51" fillId="3" borderId="0" xfId="0" applyFont="1" applyFill="1" applyBorder="1" applyAlignment="1">
      <alignment vertical="center"/>
    </xf>
    <xf numFmtId="0" fontId="0" fillId="0" borderId="0" xfId="0" applyAlignment="1" applyProtection="1">
      <alignment vertical="top"/>
      <protection hidden="1"/>
    </xf>
    <xf numFmtId="0" fontId="6" fillId="4" borderId="0" xfId="0" applyFont="1" applyFill="1" applyAlignment="1" applyProtection="1">
      <alignment vertical="center"/>
      <protection hidden="1"/>
    </xf>
    <xf numFmtId="0" fontId="0" fillId="4" borderId="0" xfId="0" applyFill="1" applyAlignment="1" applyProtection="1">
      <alignment vertical="top"/>
      <protection hidden="1"/>
    </xf>
    <xf numFmtId="0" fontId="0" fillId="3" borderId="0" xfId="0" applyFill="1" applyAlignment="1" applyProtection="1">
      <alignment vertical="top"/>
      <protection hidden="1"/>
    </xf>
    <xf numFmtId="0" fontId="1" fillId="3" borderId="0" xfId="0" applyFont="1" applyFill="1" applyAlignment="1" applyProtection="1">
      <alignment vertical="top"/>
      <protection hidden="1"/>
    </xf>
    <xf numFmtId="0" fontId="47" fillId="3" borderId="0" xfId="0" applyFont="1" applyFill="1" applyAlignment="1" applyProtection="1">
      <alignment horizontal="right" vertical="center"/>
      <protection hidden="1"/>
    </xf>
    <xf numFmtId="0" fontId="1" fillId="3" borderId="0" xfId="0" applyFont="1" applyFill="1" applyAlignment="1" applyProtection="1">
      <alignment vertical="center"/>
      <protection hidden="1"/>
    </xf>
    <xf numFmtId="0" fontId="0" fillId="3" borderId="0" xfId="0" applyFill="1" applyAlignment="1" applyProtection="1">
      <alignment vertical="center"/>
      <protection hidden="1"/>
    </xf>
    <xf numFmtId="2" fontId="1" fillId="2" borderId="23" xfId="0" applyNumberFormat="1" applyFont="1" applyFill="1" applyBorder="1" applyAlignment="1" applyProtection="1">
      <alignment wrapText="1"/>
      <protection locked="0"/>
    </xf>
    <xf numFmtId="2" fontId="1" fillId="2" borderId="25" xfId="0" applyNumberFormat="1" applyFont="1" applyFill="1" applyBorder="1" applyAlignment="1" applyProtection="1">
      <alignment wrapText="1"/>
      <protection locked="0"/>
    </xf>
    <xf numFmtId="0" fontId="10" fillId="4" borderId="0" xfId="0" applyFont="1" applyFill="1" applyAlignment="1" applyProtection="1">
      <alignment vertical="top" wrapText="1"/>
      <protection hidden="1"/>
    </xf>
    <xf numFmtId="0" fontId="0" fillId="4" borderId="0" xfId="0" applyFill="1" applyAlignment="1" applyProtection="1">
      <alignment vertical="top" wrapText="1"/>
      <protection hidden="1"/>
    </xf>
    <xf numFmtId="0" fontId="2" fillId="4" borderId="0" xfId="0" applyFont="1" applyFill="1" applyAlignment="1" applyProtection="1">
      <alignment vertical="top" wrapText="1"/>
      <protection hidden="1"/>
    </xf>
    <xf numFmtId="0" fontId="1" fillId="4" borderId="0" xfId="0" applyFont="1" applyFill="1" applyAlignment="1" applyProtection="1">
      <alignment vertical="top" wrapText="1"/>
      <protection hidden="1"/>
    </xf>
    <xf numFmtId="0" fontId="0" fillId="4" borderId="26" xfId="0" applyFill="1" applyBorder="1" applyAlignment="1" applyProtection="1">
      <alignment vertical="top" wrapText="1"/>
      <protection hidden="1"/>
    </xf>
    <xf numFmtId="0" fontId="0" fillId="0" borderId="38" xfId="0" applyBorder="1" applyAlignment="1" applyProtection="1">
      <alignment vertical="top" wrapText="1"/>
      <protection hidden="1"/>
    </xf>
    <xf numFmtId="0" fontId="2" fillId="4" borderId="0" xfId="0" applyFont="1" applyFill="1" applyAlignment="1" applyProtection="1">
      <alignment horizontal="left" vertical="top" wrapText="1"/>
      <protection hidden="1"/>
    </xf>
    <xf numFmtId="0" fontId="10" fillId="4" borderId="0" xfId="0" applyFont="1" applyFill="1" applyAlignment="1" applyProtection="1">
      <alignment horizontal="left" vertical="top" wrapText="1"/>
      <protection hidden="1"/>
    </xf>
    <xf numFmtId="0" fontId="2" fillId="4" borderId="25" xfId="0" applyFont="1" applyFill="1" applyBorder="1" applyAlignment="1" applyProtection="1">
      <alignment vertical="top" wrapText="1"/>
      <protection hidden="1"/>
    </xf>
    <xf numFmtId="0" fontId="0" fillId="4" borderId="25" xfId="0" applyFill="1" applyBorder="1" applyAlignment="1" applyProtection="1">
      <alignment vertical="top" wrapText="1"/>
      <protection hidden="1"/>
    </xf>
    <xf numFmtId="0" fontId="0" fillId="0" borderId="37" xfId="0" applyBorder="1" applyAlignment="1" applyProtection="1">
      <alignment vertical="top" wrapText="1"/>
      <protection hidden="1"/>
    </xf>
    <xf numFmtId="0" fontId="2" fillId="4" borderId="50" xfId="0" applyFont="1" applyFill="1" applyBorder="1" applyAlignment="1" applyProtection="1">
      <alignment vertical="top" wrapText="1"/>
      <protection hidden="1"/>
    </xf>
    <xf numFmtId="0" fontId="0" fillId="0" borderId="51" xfId="0" applyBorder="1" applyAlignment="1" applyProtection="1">
      <alignment vertical="top" wrapText="1"/>
      <protection hidden="1"/>
    </xf>
    <xf numFmtId="0" fontId="0" fillId="0" borderId="52" xfId="0" applyBorder="1" applyAlignment="1" applyProtection="1">
      <alignment vertical="top" wrapText="1"/>
      <protection hidden="1"/>
    </xf>
    <xf numFmtId="0" fontId="13" fillId="0" borderId="25" xfId="0" applyFont="1" applyBorder="1" applyAlignment="1" applyProtection="1">
      <protection hidden="1"/>
    </xf>
    <xf numFmtId="0" fontId="13" fillId="0" borderId="37" xfId="0" applyFont="1" applyBorder="1" applyAlignment="1" applyProtection="1">
      <protection hidden="1"/>
    </xf>
    <xf numFmtId="0" fontId="13" fillId="3" borderId="0" xfId="0" applyFont="1" applyFill="1" applyAlignment="1" applyProtection="1">
      <alignment vertical="top" wrapText="1"/>
      <protection hidden="1"/>
    </xf>
    <xf numFmtId="0" fontId="0" fillId="3" borderId="0" xfId="0" applyFill="1" applyAlignment="1" applyProtection="1">
      <alignment vertical="top" wrapText="1"/>
      <protection hidden="1"/>
    </xf>
    <xf numFmtId="0" fontId="2" fillId="4" borderId="23" xfId="0" applyFont="1" applyFill="1" applyBorder="1" applyAlignment="1" applyProtection="1">
      <alignment horizontal="center" vertical="center" wrapText="1"/>
      <protection hidden="1"/>
    </xf>
    <xf numFmtId="0" fontId="0" fillId="0" borderId="24" xfId="0" applyBorder="1" applyAlignment="1" applyProtection="1">
      <alignment vertical="center" wrapText="1"/>
      <protection hidden="1"/>
    </xf>
    <xf numFmtId="0" fontId="0" fillId="4" borderId="0" xfId="0" applyFill="1" applyAlignment="1" applyProtection="1">
      <alignment vertical="top"/>
      <protection hidden="1"/>
    </xf>
    <xf numFmtId="0" fontId="0" fillId="0" borderId="0" xfId="0" applyAlignment="1" applyProtection="1">
      <alignment vertical="top"/>
      <protection hidden="1"/>
    </xf>
    <xf numFmtId="0" fontId="14" fillId="3" borderId="10" xfId="0" applyFont="1" applyFill="1" applyBorder="1" applyAlignment="1" applyProtection="1">
      <alignment horizontal="right" vertical="center"/>
    </xf>
    <xf numFmtId="0" fontId="4" fillId="0" borderId="10" xfId="0" applyFont="1" applyBorder="1" applyAlignment="1">
      <alignment vertical="center"/>
    </xf>
    <xf numFmtId="0" fontId="4" fillId="0" borderId="10" xfId="0" applyFont="1" applyBorder="1" applyAlignment="1"/>
    <xf numFmtId="0" fontId="22" fillId="4" borderId="25" xfId="0" applyFont="1" applyFill="1" applyBorder="1" applyAlignment="1" applyProtection="1">
      <alignment vertical="center"/>
    </xf>
    <xf numFmtId="0" fontId="22" fillId="0" borderId="37" xfId="0" applyFont="1" applyBorder="1" applyAlignment="1"/>
    <xf numFmtId="0" fontId="22" fillId="4" borderId="50" xfId="0" applyFont="1" applyFill="1" applyBorder="1" applyAlignment="1" applyProtection="1">
      <alignment horizontal="left" vertical="center" wrapText="1"/>
    </xf>
    <xf numFmtId="0" fontId="22" fillId="4" borderId="52" xfId="0" applyFont="1" applyFill="1" applyBorder="1" applyAlignment="1" applyProtection="1">
      <alignment horizontal="left" vertical="center" wrapText="1"/>
    </xf>
    <xf numFmtId="0" fontId="8" fillId="4" borderId="46" xfId="0" applyFont="1" applyFill="1" applyBorder="1" applyAlignment="1" applyProtection="1">
      <alignment horizontal="center" vertical="center"/>
    </xf>
    <xf numFmtId="0" fontId="8" fillId="4" borderId="53" xfId="0" applyFont="1" applyFill="1" applyBorder="1" applyAlignment="1" applyProtection="1">
      <alignment horizontal="center" vertical="center"/>
    </xf>
    <xf numFmtId="0" fontId="8" fillId="4" borderId="1" xfId="0" applyFont="1" applyFill="1" applyBorder="1" applyAlignment="1" applyProtection="1">
      <alignment horizontal="center" vertical="center"/>
    </xf>
    <xf numFmtId="0" fontId="22" fillId="4" borderId="23" xfId="0" applyFont="1" applyFill="1" applyBorder="1" applyAlignment="1" applyProtection="1">
      <alignment horizontal="left" vertical="center"/>
    </xf>
    <xf numFmtId="0" fontId="22" fillId="0" borderId="24" xfId="0" applyFont="1" applyBorder="1" applyAlignment="1">
      <alignment horizontal="left" vertical="center"/>
    </xf>
    <xf numFmtId="0" fontId="26" fillId="0" borderId="54" xfId="0" applyFont="1" applyFill="1" applyBorder="1" applyAlignment="1" applyProtection="1">
      <alignment vertical="center"/>
    </xf>
    <xf numFmtId="0" fontId="26" fillId="0" borderId="55" xfId="0" applyFont="1" applyFill="1" applyBorder="1" applyAlignment="1" applyProtection="1">
      <alignment vertical="center"/>
    </xf>
    <xf numFmtId="164" fontId="9" fillId="4" borderId="12" xfId="0" applyNumberFormat="1" applyFont="1" applyFill="1" applyBorder="1" applyAlignment="1" applyProtection="1">
      <alignment horizontal="center" vertical="center"/>
    </xf>
    <xf numFmtId="164" fontId="9" fillId="4" borderId="27" xfId="0" applyNumberFormat="1" applyFont="1" applyFill="1" applyBorder="1" applyAlignment="1" applyProtection="1">
      <alignment horizontal="center" vertical="center"/>
    </xf>
    <xf numFmtId="0" fontId="0" fillId="0" borderId="9" xfId="0" applyBorder="1" applyAlignment="1"/>
    <xf numFmtId="0" fontId="0" fillId="0" borderId="11" xfId="0" applyBorder="1" applyAlignment="1"/>
    <xf numFmtId="2" fontId="2" fillId="4" borderId="46" xfId="0" applyNumberFormat="1" applyFont="1" applyFill="1" applyBorder="1" applyAlignment="1">
      <alignment horizontal="center" vertical="center"/>
    </xf>
    <xf numFmtId="2" fontId="2" fillId="4" borderId="1" xfId="0" applyNumberFormat="1" applyFont="1" applyFill="1" applyBorder="1" applyAlignment="1">
      <alignment horizontal="center" vertical="center"/>
    </xf>
    <xf numFmtId="2" fontId="2" fillId="4" borderId="46" xfId="0" quotePrefix="1" applyNumberFormat="1" applyFont="1" applyFill="1" applyBorder="1" applyAlignment="1">
      <alignment horizontal="center" vertical="center"/>
    </xf>
    <xf numFmtId="2" fontId="2" fillId="3" borderId="0" xfId="0" applyNumberFormat="1" applyFont="1" applyFill="1" applyBorder="1" applyAlignment="1">
      <alignment horizontal="center" vertical="center"/>
    </xf>
    <xf numFmtId="2" fontId="0" fillId="4" borderId="50" xfId="0" applyNumberFormat="1" applyFill="1" applyBorder="1" applyAlignment="1">
      <alignment horizontal="center" vertical="center"/>
    </xf>
    <xf numFmtId="2" fontId="0" fillId="4" borderId="43" xfId="0" applyNumberFormat="1" applyFill="1" applyBorder="1" applyAlignment="1">
      <alignment horizontal="center" vertical="center"/>
    </xf>
    <xf numFmtId="0" fontId="47" fillId="3" borderId="0" xfId="0" applyFont="1" applyFill="1" applyBorder="1" applyAlignment="1">
      <alignment horizontal="left" vertical="center" wrapText="1"/>
    </xf>
    <xf numFmtId="0" fontId="1" fillId="3" borderId="0" xfId="0" applyFont="1" applyFill="1" applyBorder="1" applyAlignment="1">
      <alignment vertical="center" wrapText="1"/>
    </xf>
    <xf numFmtId="0" fontId="0" fillId="3" borderId="0" xfId="0" applyFill="1" applyBorder="1" applyAlignment="1">
      <alignment vertical="center" wrapText="1"/>
    </xf>
    <xf numFmtId="0" fontId="0" fillId="3" borderId="0" xfId="0" applyFill="1" applyBorder="1" applyAlignment="1">
      <alignment vertical="center"/>
    </xf>
    <xf numFmtId="0" fontId="23" fillId="4" borderId="0" xfId="0" applyFont="1" applyFill="1" applyBorder="1" applyAlignment="1">
      <alignment horizontal="justify" vertical="center" wrapText="1"/>
    </xf>
    <xf numFmtId="0" fontId="0" fillId="4" borderId="0" xfId="0" applyFill="1" applyBorder="1" applyAlignment="1">
      <alignment vertical="center"/>
    </xf>
    <xf numFmtId="0" fontId="6" fillId="4" borderId="28" xfId="0" applyFont="1" applyFill="1" applyBorder="1" applyAlignment="1">
      <alignment horizontal="center" vertical="center"/>
    </xf>
    <xf numFmtId="0" fontId="6" fillId="4" borderId="29" xfId="0" applyFont="1" applyFill="1" applyBorder="1" applyAlignment="1">
      <alignment horizontal="center" vertical="center"/>
    </xf>
    <xf numFmtId="0" fontId="2" fillId="36" borderId="29" xfId="0" applyFont="1" applyFill="1" applyBorder="1" applyAlignment="1" applyProtection="1">
      <alignment horizontal="center" vertical="center"/>
      <protection locked="0"/>
    </xf>
    <xf numFmtId="0" fontId="2" fillId="36" borderId="30" xfId="0" applyFont="1" applyFill="1" applyBorder="1" applyAlignment="1" applyProtection="1">
      <alignment horizontal="center" vertical="center"/>
      <protection locked="0"/>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7" fillId="0" borderId="13" xfId="0" applyFont="1" applyBorder="1" applyAlignment="1">
      <alignment wrapText="1"/>
    </xf>
    <xf numFmtId="0" fontId="17" fillId="0" borderId="27" xfId="0" applyFont="1" applyBorder="1" applyAlignment="1">
      <alignment wrapText="1"/>
    </xf>
    <xf numFmtId="0" fontId="17" fillId="0" borderId="8" xfId="0" applyFont="1" applyBorder="1" applyAlignment="1">
      <alignment wrapText="1"/>
    </xf>
    <xf numFmtId="0" fontId="17" fillId="0" borderId="0" xfId="0" applyFont="1" applyBorder="1" applyAlignment="1">
      <alignment wrapText="1"/>
    </xf>
    <xf numFmtId="0" fontId="17" fillId="0" borderId="10" xfId="0" applyFont="1" applyBorder="1" applyAlignment="1">
      <alignment wrapText="1"/>
    </xf>
    <xf numFmtId="0" fontId="17" fillId="0" borderId="9" xfId="0" applyFont="1" applyBorder="1" applyAlignment="1">
      <alignment wrapText="1"/>
    </xf>
    <xf numFmtId="0" fontId="17" fillId="0" borderId="7" xfId="0" applyFont="1" applyBorder="1" applyAlignment="1">
      <alignment wrapText="1"/>
    </xf>
    <xf numFmtId="0" fontId="17" fillId="0" borderId="11" xfId="0" applyFont="1" applyBorder="1" applyAlignment="1">
      <alignment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2" xfId="38"/>
    <cellStyle name="Output" xfId="39" builtinId="21" customBuiltin="1"/>
    <cellStyle name="Title" xfId="40" builtinId="15" customBuiltin="1"/>
    <cellStyle name="Total" xfId="41" builtinId="25" customBuiltin="1"/>
    <cellStyle name="Warning Text" xfId="42" builtinId="11" customBuiltin="1"/>
  </cellStyles>
  <dxfs count="2">
    <dxf>
      <font>
        <b/>
        <i val="0"/>
      </font>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xdr:col>
      <xdr:colOff>390525</xdr:colOff>
      <xdr:row>1</xdr:row>
      <xdr:rowOff>66675</xdr:rowOff>
    </xdr:from>
    <xdr:to>
      <xdr:col>11</xdr:col>
      <xdr:colOff>371475</xdr:colOff>
      <xdr:row>20</xdr:row>
      <xdr:rowOff>0</xdr:rowOff>
    </xdr:to>
    <xdr:sp macro="" textlink="">
      <xdr:nvSpPr>
        <xdr:cNvPr id="4101" name="Text Box 5"/>
        <xdr:cNvSpPr txBox="1">
          <a:spLocks noChangeArrowheads="1"/>
        </xdr:cNvSpPr>
      </xdr:nvSpPr>
      <xdr:spPr bwMode="auto">
        <a:xfrm>
          <a:off x="1609725" y="228600"/>
          <a:ext cx="6648450" cy="3009900"/>
        </a:xfrm>
        <a:prstGeom prst="rect">
          <a:avLst/>
        </a:prstGeom>
        <a:solidFill>
          <a:srgbClr val="CCFFFF"/>
        </a:solidFill>
        <a:ln w="19050">
          <a:solidFill>
            <a:srgbClr val="000000"/>
          </a:solidFill>
          <a:miter lim="800000"/>
          <a:headEnd/>
          <a:tailEnd/>
        </a:ln>
      </xdr:spPr>
      <xdr:txBody>
        <a:bodyPr vertOverflow="clip" wrap="square" lIns="36576" tIns="27432" rIns="0" bIns="0" anchor="t" upright="1"/>
        <a:lstStyle/>
        <a:p>
          <a:pPr algn="l" rtl="0">
            <a:defRPr sz="1000"/>
          </a:pPr>
          <a:r>
            <a:rPr lang="en-GB" sz="1400" b="1" i="0" u="sng" strike="noStrike" baseline="0">
              <a:solidFill>
                <a:srgbClr val="000000"/>
              </a:solidFill>
              <a:latin typeface="Arial"/>
              <a:cs typeface="Arial"/>
            </a:rPr>
            <a:t>The Data Page</a:t>
          </a:r>
          <a:endParaRPr lang="en-GB" sz="1200" b="1" i="0" u="none" strike="noStrike" baseline="0">
            <a:solidFill>
              <a:srgbClr val="FF0000"/>
            </a:solidFill>
            <a:latin typeface="Arial"/>
            <a:cs typeface="Arial"/>
          </a:endParaRPr>
        </a:p>
        <a:p>
          <a:pPr algn="l" rtl="0">
            <a:defRPr sz="1000"/>
          </a:pPr>
          <a:r>
            <a:rPr lang="en-GB" sz="1100" b="0" i="0" u="none" strike="noStrike" baseline="0">
              <a:solidFill>
                <a:srgbClr val="000000"/>
              </a:solidFill>
              <a:latin typeface="Arial"/>
              <a:cs typeface="Arial"/>
            </a:rPr>
            <a:t>Paste data on to this page by clicking on cell A1 and then selecting 'Edit', 'Paste' from the main toolbar at the top of the screen.</a:t>
          </a:r>
        </a:p>
        <a:p>
          <a:pPr algn="l" rtl="0">
            <a:defRPr sz="1000"/>
          </a:pPr>
          <a:r>
            <a:rPr lang="en-GB" sz="1100" b="0" i="0" u="none" strike="noStrike" baseline="0">
              <a:solidFill>
                <a:srgbClr val="000000"/>
              </a:solidFill>
              <a:latin typeface="Arial"/>
              <a:cs typeface="Arial"/>
            </a:rPr>
            <a:t>The data will then be pasted on to this sheet, but this blue text box and grey navigation buttons will be unaffected.</a:t>
          </a:r>
          <a:endParaRPr lang="en-GB" sz="1200" b="1" i="0" u="none" strike="noStrike" baseline="0">
            <a:solidFill>
              <a:srgbClr val="FF0000"/>
            </a:solidFill>
            <a:latin typeface="Arial"/>
            <a:cs typeface="Arial"/>
          </a:endParaRPr>
        </a:p>
        <a:p>
          <a:pPr algn="l" rtl="0">
            <a:defRPr sz="1000"/>
          </a:pPr>
          <a:endParaRPr lang="en-GB" sz="1200" b="1" i="0" u="none" strike="noStrike" baseline="0">
            <a:solidFill>
              <a:srgbClr val="FF0000"/>
            </a:solidFill>
            <a:latin typeface="Arial"/>
            <a:cs typeface="Arial"/>
          </a:endParaRPr>
        </a:p>
        <a:p>
          <a:pPr algn="l" rtl="0">
            <a:defRPr sz="1000"/>
          </a:pPr>
          <a:r>
            <a:rPr lang="en-GB" sz="1200" b="1" i="0" u="none" strike="noStrike" baseline="0">
              <a:solidFill>
                <a:srgbClr val="FF0000"/>
              </a:solidFill>
              <a:latin typeface="Arial"/>
              <a:cs typeface="Arial"/>
            </a:rPr>
            <a:t>NB: VERY IMPORTANT! </a:t>
          </a:r>
          <a:endParaRPr lang="en-GB" sz="1000" b="0" i="0" u="none" strike="noStrike" baseline="0">
            <a:solidFill>
              <a:srgbClr val="000000"/>
            </a:solidFill>
            <a:latin typeface="Arial"/>
            <a:cs typeface="Arial"/>
          </a:endParaRPr>
        </a:p>
        <a:p>
          <a:pPr algn="l" rtl="0">
            <a:defRPr sz="1000"/>
          </a:pPr>
          <a:endParaRPr lang="en-GB" sz="400" b="0" i="0" u="none" strike="noStrike" baseline="0">
            <a:solidFill>
              <a:srgbClr val="000000"/>
            </a:solidFill>
            <a:latin typeface="Arial"/>
            <a:cs typeface="Arial"/>
          </a:endParaRPr>
        </a:p>
        <a:p>
          <a:pPr algn="l" rtl="0">
            <a:defRPr sz="1000"/>
          </a:pPr>
          <a:r>
            <a:rPr lang="en-GB" sz="1000" b="1" i="0" u="sng" strike="noStrike" baseline="0">
              <a:solidFill>
                <a:srgbClr val="000000"/>
              </a:solidFill>
              <a:latin typeface="Arial"/>
              <a:cs typeface="Arial"/>
            </a:rPr>
            <a:t>If you have have saved previous data in this spreadsheet</a:t>
          </a:r>
          <a:r>
            <a:rPr lang="en-GB" sz="1000" b="1" i="0" u="none" strike="noStrike" baseline="0">
              <a:solidFill>
                <a:srgbClr val="000000"/>
              </a:solidFill>
              <a:latin typeface="Arial"/>
              <a:cs typeface="Arial"/>
            </a:rPr>
            <a:t>, before pasting data on to this page please ensure that the phrase 'Data Stored'* is visible in cell C6 of the Calculator Page.  If it is not visible, press the 'Store Data' button found on the Calculator page.  A message in cell C6 will then confirm that the data has been stored and you can then paste the new data on to this Data page.</a:t>
          </a:r>
          <a:endParaRPr lang="en-GB" sz="1000" b="0" i="0" u="none" strike="noStrike" baseline="0">
            <a:solidFill>
              <a:srgbClr val="000000"/>
            </a:solidFill>
            <a:latin typeface="Arial"/>
            <a:cs typeface="Arial"/>
          </a:endParaRPr>
        </a:p>
        <a:p>
          <a:pPr algn="l" rtl="0">
            <a:defRPr sz="1000"/>
          </a:pPr>
          <a:endParaRPr lang="en-GB" sz="6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If you paste data here when the 'Data stored' message is not shown in cell C6 of the Calculator page, close the spreadsheet </a:t>
          </a:r>
          <a:r>
            <a:rPr lang="en-GB" sz="1000" b="1" i="0" u="sng" strike="noStrike" baseline="0">
              <a:solidFill>
                <a:srgbClr val="000000"/>
              </a:solidFill>
              <a:latin typeface="Arial"/>
              <a:cs typeface="Arial"/>
            </a:rPr>
            <a:t>without saving</a:t>
          </a:r>
          <a:r>
            <a:rPr lang="en-GB" sz="1000" b="1" i="0" u="none" strike="noStrike" baseline="0">
              <a:solidFill>
                <a:srgbClr val="000000"/>
              </a:solidFill>
              <a:latin typeface="Arial"/>
              <a:cs typeface="Arial"/>
            </a:rPr>
            <a:t> and then re-open it. </a:t>
          </a:r>
        </a:p>
        <a:p>
          <a:pPr algn="l" rtl="0">
            <a:defRPr sz="1000"/>
          </a:pPr>
          <a:endParaRPr lang="en-GB" sz="1000" b="1"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 the 'Data stored' message will also be visible if the calculator is being used for the first time</a:t>
          </a:r>
          <a:endParaRPr lang="en-GB"/>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123825</xdr:colOff>
          <xdr:row>4</xdr:row>
          <xdr:rowOff>0</xdr:rowOff>
        </xdr:from>
        <xdr:to>
          <xdr:col>1</xdr:col>
          <xdr:colOff>1476375</xdr:colOff>
          <xdr:row>7</xdr:row>
          <xdr:rowOff>0</xdr:rowOff>
        </xdr:to>
        <xdr:sp macro="" textlink="">
          <xdr:nvSpPr>
            <xdr:cNvPr id="2091" name="Button 43" hidden="1">
              <a:extLst>
                <a:ext uri="{63B3BB69-23CF-44E3-9099-C40C66FF867C}">
                  <a14:compatExt spid="_x0000_s2091"/>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600" b="1" i="0" u="none" strike="noStrike" baseline="0">
                  <a:solidFill>
                    <a:srgbClr val="000000"/>
                  </a:solidFill>
                  <a:latin typeface="Arial"/>
                  <a:cs typeface="Arial"/>
                </a:rPr>
                <a:t>Update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1638300</xdr:colOff>
          <xdr:row>4</xdr:row>
          <xdr:rowOff>0</xdr:rowOff>
        </xdr:from>
        <xdr:to>
          <xdr:col>1</xdr:col>
          <xdr:colOff>2857500</xdr:colOff>
          <xdr:row>7</xdr:row>
          <xdr:rowOff>0</xdr:rowOff>
        </xdr:to>
        <xdr:sp macro="" textlink="">
          <xdr:nvSpPr>
            <xdr:cNvPr id="2093" name="Button 45" hidden="1">
              <a:extLst>
                <a:ext uri="{63B3BB69-23CF-44E3-9099-C40C66FF867C}">
                  <a14:compatExt spid="_x0000_s2093"/>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600" b="1" i="0" u="none" strike="noStrike" baseline="0">
                  <a:solidFill>
                    <a:srgbClr val="000000"/>
                  </a:solidFill>
                  <a:latin typeface="Arial"/>
                  <a:cs typeface="Arial"/>
                </a:rPr>
                <a:t>Store Data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447675</xdr:colOff>
          <xdr:row>1</xdr:row>
          <xdr:rowOff>38100</xdr:rowOff>
        </xdr:from>
        <xdr:to>
          <xdr:col>8</xdr:col>
          <xdr:colOff>1228725</xdr:colOff>
          <xdr:row>2</xdr:row>
          <xdr:rowOff>171450</xdr:rowOff>
        </xdr:to>
        <xdr:sp macro="" textlink="">
          <xdr:nvSpPr>
            <xdr:cNvPr id="2094" name="Button 46" hidden="1">
              <a:extLst>
                <a:ext uri="{63B3BB69-23CF-44E3-9099-C40C66FF867C}">
                  <a14:compatExt spid="_x0000_s2094"/>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Print Report</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290000"/>
        </a:solidFill>
        <a:ln w="1905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290000"/>
        </a:solidFill>
        <a:ln w="1905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429"/>
  <sheetViews>
    <sheetView zoomScaleNormal="100" zoomScaleSheetLayoutView="100" workbookViewId="0">
      <pane ySplit="1" topLeftCell="A26" activePane="bottomLeft" state="frozen"/>
      <selection pane="bottomLeft"/>
    </sheetView>
  </sheetViews>
  <sheetFormatPr defaultRowHeight="99.95" customHeight="1" x14ac:dyDescent="0.2"/>
  <cols>
    <col min="1" max="1" width="3.7109375" style="114" customWidth="1"/>
    <col min="2" max="2" width="14.28515625" style="112" customWidth="1"/>
    <col min="3" max="7" width="9.140625" style="112"/>
    <col min="8" max="8" width="19.85546875" style="112" customWidth="1"/>
    <col min="9" max="39" width="9.140625" style="113"/>
    <col min="40" max="16384" width="9.140625" style="114"/>
  </cols>
  <sheetData>
    <row r="1" spans="1:39" ht="21" customHeight="1" x14ac:dyDescent="0.2">
      <c r="A1" s="112"/>
      <c r="B1" s="152" t="s">
        <v>7</v>
      </c>
      <c r="I1" s="156" t="s">
        <v>119</v>
      </c>
      <c r="J1" s="157" t="s">
        <v>118</v>
      </c>
      <c r="K1" s="158"/>
    </row>
    <row r="2" spans="1:39" ht="42" customHeight="1" x14ac:dyDescent="0.2">
      <c r="A2" s="112"/>
      <c r="B2" s="161" t="s">
        <v>109</v>
      </c>
      <c r="C2" s="161"/>
      <c r="D2" s="161"/>
      <c r="E2" s="161"/>
      <c r="F2" s="161"/>
      <c r="G2" s="161"/>
      <c r="H2" s="161"/>
      <c r="J2" s="155" t="s">
        <v>120</v>
      </c>
    </row>
    <row r="3" spans="1:39" ht="7.5" customHeight="1" x14ac:dyDescent="0.2">
      <c r="A3" s="112"/>
      <c r="B3" s="167"/>
      <c r="C3" s="168"/>
      <c r="D3" s="168"/>
      <c r="E3" s="168"/>
      <c r="F3" s="168"/>
      <c r="G3" s="168"/>
      <c r="H3" s="168"/>
    </row>
    <row r="4" spans="1:39" s="151" customFormat="1" ht="93.75" customHeight="1" x14ac:dyDescent="0.2">
      <c r="A4" s="153"/>
      <c r="B4" s="163" t="s">
        <v>112</v>
      </c>
      <c r="C4" s="181"/>
      <c r="D4" s="181"/>
      <c r="E4" s="181"/>
      <c r="F4" s="181"/>
      <c r="G4" s="181"/>
      <c r="H4" s="181"/>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row>
    <row r="5" spans="1:39" ht="6" customHeight="1" x14ac:dyDescent="0.2">
      <c r="A5" s="112"/>
      <c r="B5" s="116"/>
      <c r="C5" s="115"/>
      <c r="D5" s="115"/>
      <c r="E5" s="115"/>
      <c r="F5" s="115"/>
      <c r="G5" s="115"/>
      <c r="H5" s="115"/>
    </row>
    <row r="6" spans="1:39" ht="107.25" customHeight="1" x14ac:dyDescent="0.2">
      <c r="A6" s="112"/>
      <c r="B6" s="163" t="s">
        <v>84</v>
      </c>
      <c r="C6" s="182"/>
      <c r="D6" s="182"/>
      <c r="E6" s="182"/>
      <c r="F6" s="182"/>
      <c r="G6" s="182"/>
      <c r="H6" s="182"/>
    </row>
    <row r="7" spans="1:39" ht="6" customHeight="1" x14ac:dyDescent="0.2">
      <c r="A7" s="112"/>
      <c r="B7" s="118"/>
    </row>
    <row r="8" spans="1:39" ht="12.75" customHeight="1" x14ac:dyDescent="0.2">
      <c r="A8" s="119" t="s">
        <v>40</v>
      </c>
      <c r="B8" s="119" t="s">
        <v>18</v>
      </c>
    </row>
    <row r="9" spans="1:39" s="122" customFormat="1" ht="12.75" customHeight="1" x14ac:dyDescent="0.2">
      <c r="A9" s="120" t="s">
        <v>8</v>
      </c>
      <c r="B9" s="162" t="s">
        <v>17</v>
      </c>
      <c r="C9" s="162"/>
      <c r="D9" s="162"/>
      <c r="E9" s="162"/>
      <c r="F9" s="162"/>
      <c r="G9" s="162"/>
      <c r="H9" s="162"/>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row>
    <row r="10" spans="1:39" s="122" customFormat="1" ht="64.5" customHeight="1" x14ac:dyDescent="0.2">
      <c r="A10" s="120" t="s">
        <v>9</v>
      </c>
      <c r="B10" s="162" t="s">
        <v>91</v>
      </c>
      <c r="C10" s="162"/>
      <c r="D10" s="162"/>
      <c r="E10" s="162"/>
      <c r="F10" s="162"/>
      <c r="G10" s="162"/>
      <c r="H10" s="162"/>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row>
    <row r="11" spans="1:39" s="122" customFormat="1" ht="65.25" customHeight="1" x14ac:dyDescent="0.2">
      <c r="A11" s="120" t="s">
        <v>10</v>
      </c>
      <c r="B11" s="162" t="s">
        <v>92</v>
      </c>
      <c r="C11" s="162"/>
      <c r="D11" s="162"/>
      <c r="E11" s="162"/>
      <c r="F11" s="162"/>
      <c r="G11" s="162"/>
      <c r="H11" s="162"/>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row>
    <row r="12" spans="1:39" s="122" customFormat="1" ht="12.75" customHeight="1" x14ac:dyDescent="0.2">
      <c r="A12" s="120" t="s">
        <v>11</v>
      </c>
      <c r="B12" s="162" t="s">
        <v>46</v>
      </c>
      <c r="C12" s="162"/>
      <c r="D12" s="162"/>
      <c r="E12" s="162"/>
      <c r="F12" s="162"/>
      <c r="G12" s="162"/>
      <c r="H12" s="162"/>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row>
    <row r="13" spans="1:39" s="122" customFormat="1" ht="12.75" customHeight="1" x14ac:dyDescent="0.2">
      <c r="A13" s="120" t="s">
        <v>12</v>
      </c>
      <c r="B13" s="162" t="s">
        <v>45</v>
      </c>
      <c r="C13" s="162"/>
      <c r="D13" s="162"/>
      <c r="E13" s="162"/>
      <c r="F13" s="162"/>
      <c r="G13" s="162"/>
      <c r="H13" s="162"/>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row>
    <row r="14" spans="1:39" s="122" customFormat="1" ht="12.75" customHeight="1" x14ac:dyDescent="0.2">
      <c r="A14" s="120" t="s">
        <v>13</v>
      </c>
      <c r="B14" s="162" t="s">
        <v>15</v>
      </c>
      <c r="C14" s="162"/>
      <c r="D14" s="162"/>
      <c r="E14" s="162"/>
      <c r="F14" s="162"/>
      <c r="G14" s="162"/>
      <c r="H14" s="162"/>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row>
    <row r="15" spans="1:39" s="122" customFormat="1" ht="12.75" customHeight="1" x14ac:dyDescent="0.2">
      <c r="A15" s="120" t="s">
        <v>16</v>
      </c>
      <c r="B15" s="162" t="s">
        <v>14</v>
      </c>
      <c r="C15" s="162"/>
      <c r="D15" s="162"/>
      <c r="E15" s="162"/>
      <c r="F15" s="162"/>
      <c r="G15" s="162"/>
      <c r="H15" s="162"/>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row>
    <row r="16" spans="1:39" s="122" customFormat="1" ht="9" customHeight="1" x14ac:dyDescent="0.2">
      <c r="A16" s="120"/>
      <c r="B16" s="120"/>
      <c r="C16" s="120"/>
      <c r="D16" s="120"/>
      <c r="E16" s="120"/>
      <c r="F16" s="120"/>
      <c r="G16" s="120"/>
      <c r="H16" s="120"/>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row>
    <row r="17" spans="1:39" s="122" customFormat="1" ht="12.75" customHeight="1" x14ac:dyDescent="0.2">
      <c r="A17" s="117" t="s">
        <v>41</v>
      </c>
      <c r="B17" s="163" t="s">
        <v>59</v>
      </c>
      <c r="C17" s="162"/>
      <c r="D17" s="162"/>
      <c r="E17" s="162"/>
      <c r="F17" s="162"/>
      <c r="G17" s="162"/>
      <c r="H17" s="162"/>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row>
    <row r="18" spans="1:39" s="122" customFormat="1" ht="12.75" customHeight="1" x14ac:dyDescent="0.2">
      <c r="A18" s="120" t="s">
        <v>8</v>
      </c>
      <c r="B18" s="162" t="s">
        <v>60</v>
      </c>
      <c r="C18" s="162"/>
      <c r="D18" s="162"/>
      <c r="E18" s="162"/>
      <c r="F18" s="162"/>
      <c r="G18" s="162"/>
      <c r="H18" s="162"/>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row>
    <row r="19" spans="1:39" s="122" customFormat="1" ht="12.75" customHeight="1" x14ac:dyDescent="0.2">
      <c r="A19" s="120" t="s">
        <v>9</v>
      </c>
      <c r="B19" s="162" t="s">
        <v>19</v>
      </c>
      <c r="C19" s="162"/>
      <c r="D19" s="162"/>
      <c r="E19" s="162"/>
      <c r="F19" s="162"/>
      <c r="G19" s="162"/>
      <c r="H19" s="162"/>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row>
    <row r="20" spans="1:39" s="122" customFormat="1" ht="12.75" customHeight="1" x14ac:dyDescent="0.2">
      <c r="A20" s="120" t="s">
        <v>10</v>
      </c>
      <c r="B20" s="162" t="s">
        <v>20</v>
      </c>
      <c r="C20" s="162"/>
      <c r="D20" s="162"/>
      <c r="E20" s="162"/>
      <c r="F20" s="162"/>
      <c r="G20" s="162"/>
      <c r="H20" s="162"/>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row>
    <row r="21" spans="1:39" s="122" customFormat="1" ht="12.75" customHeight="1" x14ac:dyDescent="0.2">
      <c r="A21" s="120" t="s">
        <v>11</v>
      </c>
      <c r="B21" s="162" t="s">
        <v>21</v>
      </c>
      <c r="C21" s="162"/>
      <c r="D21" s="162"/>
      <c r="E21" s="162"/>
      <c r="F21" s="162"/>
      <c r="G21" s="162"/>
      <c r="H21" s="162"/>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row>
    <row r="22" spans="1:39" s="122" customFormat="1" ht="12.75" customHeight="1" x14ac:dyDescent="0.2">
      <c r="A22" s="120" t="s">
        <v>12</v>
      </c>
      <c r="B22" s="162" t="s">
        <v>22</v>
      </c>
      <c r="C22" s="162"/>
      <c r="D22" s="162"/>
      <c r="E22" s="162"/>
      <c r="F22" s="162"/>
      <c r="G22" s="162"/>
      <c r="H22" s="162"/>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row>
    <row r="23" spans="1:39" s="122" customFormat="1" ht="12.75" customHeight="1" x14ac:dyDescent="0.2">
      <c r="A23" s="120" t="s">
        <v>13</v>
      </c>
      <c r="B23" s="162" t="s">
        <v>23</v>
      </c>
      <c r="C23" s="162"/>
      <c r="D23" s="162"/>
      <c r="E23" s="162"/>
      <c r="F23" s="162"/>
      <c r="G23" s="162"/>
      <c r="H23" s="162"/>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row>
    <row r="24" spans="1:39" s="122" customFormat="1" ht="12.75" customHeight="1" x14ac:dyDescent="0.2">
      <c r="A24" s="120" t="s">
        <v>16</v>
      </c>
      <c r="B24" s="162" t="s">
        <v>20</v>
      </c>
      <c r="C24" s="162"/>
      <c r="D24" s="162"/>
      <c r="E24" s="162"/>
      <c r="F24" s="162"/>
      <c r="G24" s="162"/>
      <c r="H24" s="162"/>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row>
    <row r="25" spans="1:39" s="122" customFormat="1" ht="12.75" customHeight="1" x14ac:dyDescent="0.2">
      <c r="A25" s="120" t="s">
        <v>30</v>
      </c>
      <c r="B25" s="162" t="s">
        <v>24</v>
      </c>
      <c r="C25" s="162"/>
      <c r="D25" s="162"/>
      <c r="E25" s="162"/>
      <c r="F25" s="162"/>
      <c r="G25" s="162"/>
      <c r="H25" s="162"/>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row>
    <row r="26" spans="1:39" s="122" customFormat="1" ht="27" customHeight="1" x14ac:dyDescent="0.2">
      <c r="A26" s="120" t="s">
        <v>31</v>
      </c>
      <c r="B26" s="162" t="s">
        <v>26</v>
      </c>
      <c r="C26" s="162"/>
      <c r="D26" s="162"/>
      <c r="E26" s="162"/>
      <c r="F26" s="162"/>
      <c r="G26" s="162"/>
      <c r="H26" s="162"/>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row>
    <row r="27" spans="1:39" s="122" customFormat="1" ht="25.5" customHeight="1" x14ac:dyDescent="0.2">
      <c r="A27" s="120" t="s">
        <v>32</v>
      </c>
      <c r="B27" s="162" t="s">
        <v>25</v>
      </c>
      <c r="C27" s="162"/>
      <c r="D27" s="162"/>
      <c r="E27" s="162"/>
      <c r="F27" s="162"/>
      <c r="G27" s="162"/>
      <c r="H27" s="162"/>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row>
    <row r="28" spans="1:39" s="122" customFormat="1" ht="12.75" customHeight="1" x14ac:dyDescent="0.2">
      <c r="A28" s="120" t="s">
        <v>33</v>
      </c>
      <c r="B28" s="162" t="s">
        <v>27</v>
      </c>
      <c r="C28" s="162"/>
      <c r="D28" s="162"/>
      <c r="E28" s="162"/>
      <c r="F28" s="162"/>
      <c r="G28" s="162"/>
      <c r="H28" s="162"/>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row>
    <row r="29" spans="1:39" s="122" customFormat="1" ht="12.75" customHeight="1" x14ac:dyDescent="0.2">
      <c r="A29" s="120" t="s">
        <v>34</v>
      </c>
      <c r="B29" s="162" t="s">
        <v>47</v>
      </c>
      <c r="C29" s="162"/>
      <c r="D29" s="162"/>
      <c r="E29" s="162"/>
      <c r="F29" s="162"/>
      <c r="G29" s="162"/>
      <c r="H29" s="162"/>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row>
    <row r="30" spans="1:39" s="122" customFormat="1" ht="27.75" customHeight="1" x14ac:dyDescent="0.2">
      <c r="A30" s="120" t="s">
        <v>35</v>
      </c>
      <c r="B30" s="164" t="s">
        <v>113</v>
      </c>
      <c r="C30" s="162"/>
      <c r="D30" s="162"/>
      <c r="E30" s="162"/>
      <c r="F30" s="162"/>
      <c r="G30" s="162"/>
      <c r="H30" s="162"/>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row>
    <row r="31" spans="1:39" s="122" customFormat="1" ht="12.75" customHeight="1" x14ac:dyDescent="0.2">
      <c r="A31" s="120" t="s">
        <v>36</v>
      </c>
      <c r="B31" s="162" t="s">
        <v>28</v>
      </c>
      <c r="C31" s="162"/>
      <c r="D31" s="162"/>
      <c r="E31" s="162"/>
      <c r="F31" s="162"/>
      <c r="G31" s="162"/>
      <c r="H31" s="162"/>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row>
    <row r="32" spans="1:39" s="122" customFormat="1" ht="12.75" customHeight="1" x14ac:dyDescent="0.2">
      <c r="A32" s="120" t="s">
        <v>37</v>
      </c>
      <c r="B32" s="162" t="s">
        <v>27</v>
      </c>
      <c r="C32" s="162"/>
      <c r="D32" s="162"/>
      <c r="E32" s="162"/>
      <c r="F32" s="162"/>
      <c r="G32" s="162"/>
      <c r="H32" s="162"/>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row>
    <row r="33" spans="1:39" s="122" customFormat="1" ht="12.75" customHeight="1" x14ac:dyDescent="0.2">
      <c r="A33" s="120" t="s">
        <v>38</v>
      </c>
      <c r="B33" s="162" t="s">
        <v>29</v>
      </c>
      <c r="C33" s="162"/>
      <c r="D33" s="162"/>
      <c r="E33" s="162"/>
      <c r="F33" s="162"/>
      <c r="G33" s="162"/>
      <c r="H33" s="162"/>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row>
    <row r="34" spans="1:39" s="122" customFormat="1" ht="27" customHeight="1" x14ac:dyDescent="0.2">
      <c r="A34" s="120" t="s">
        <v>39</v>
      </c>
      <c r="B34" s="164" t="s">
        <v>114</v>
      </c>
      <c r="C34" s="162"/>
      <c r="D34" s="162"/>
      <c r="E34" s="162"/>
      <c r="F34" s="162"/>
      <c r="G34" s="162"/>
      <c r="H34" s="162"/>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row>
    <row r="35" spans="1:39" s="122" customFormat="1" ht="9.75" customHeight="1" x14ac:dyDescent="0.2">
      <c r="A35" s="120"/>
      <c r="B35" s="120"/>
      <c r="C35" s="120"/>
      <c r="D35" s="120"/>
      <c r="E35" s="120"/>
      <c r="F35" s="120"/>
      <c r="G35" s="120"/>
      <c r="H35" s="120"/>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row>
    <row r="36" spans="1:39" s="122" customFormat="1" ht="12.75" customHeight="1" x14ac:dyDescent="0.2">
      <c r="A36" s="117" t="s">
        <v>42</v>
      </c>
      <c r="B36" s="163" t="s">
        <v>61</v>
      </c>
      <c r="C36" s="162"/>
      <c r="D36" s="162"/>
      <c r="E36" s="162"/>
      <c r="F36" s="162"/>
      <c r="G36" s="162"/>
      <c r="H36" s="162"/>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row>
    <row r="37" spans="1:39" s="122" customFormat="1" ht="79.5" customHeight="1" x14ac:dyDescent="0.2">
      <c r="A37" s="120" t="s">
        <v>8</v>
      </c>
      <c r="B37" s="164" t="s">
        <v>115</v>
      </c>
      <c r="C37" s="162"/>
      <c r="D37" s="162"/>
      <c r="E37" s="162"/>
      <c r="F37" s="162"/>
      <c r="G37" s="162"/>
      <c r="H37" s="162"/>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row>
    <row r="38" spans="1:39" s="122" customFormat="1" ht="41.25" customHeight="1" x14ac:dyDescent="0.2">
      <c r="A38" s="120" t="s">
        <v>9</v>
      </c>
      <c r="B38" s="162" t="s">
        <v>76</v>
      </c>
      <c r="C38" s="162"/>
      <c r="D38" s="162"/>
      <c r="E38" s="162"/>
      <c r="F38" s="162"/>
      <c r="G38" s="162"/>
      <c r="H38" s="162"/>
      <c r="I38" s="177"/>
      <c r="J38" s="178"/>
      <c r="K38" s="178"/>
      <c r="L38" s="178"/>
      <c r="M38" s="178"/>
      <c r="N38" s="178"/>
      <c r="O38" s="178"/>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row>
    <row r="39" spans="1:39" s="122" customFormat="1" ht="9" customHeight="1" thickBot="1" x14ac:dyDescent="0.25">
      <c r="A39" s="120"/>
      <c r="B39" s="120"/>
      <c r="C39" s="120"/>
      <c r="D39" s="120"/>
      <c r="E39" s="120"/>
      <c r="F39" s="120"/>
      <c r="G39" s="120"/>
      <c r="H39" s="120"/>
      <c r="I39" s="123"/>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row>
    <row r="40" spans="1:39" s="122" customFormat="1" ht="24.75" customHeight="1" x14ac:dyDescent="0.2">
      <c r="A40" s="120"/>
      <c r="B40" s="124" t="s">
        <v>55</v>
      </c>
      <c r="C40" s="179" t="s">
        <v>56</v>
      </c>
      <c r="D40" s="179"/>
      <c r="E40" s="179"/>
      <c r="F40" s="179"/>
      <c r="G40" s="179"/>
      <c r="H40" s="180"/>
      <c r="I40" s="123"/>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row>
    <row r="41" spans="1:39" s="122" customFormat="1" ht="129.75" customHeight="1" x14ac:dyDescent="0.2">
      <c r="A41" s="120"/>
      <c r="B41" s="125" t="s">
        <v>83</v>
      </c>
      <c r="C41" s="169" t="s">
        <v>116</v>
      </c>
      <c r="D41" s="175"/>
      <c r="E41" s="175"/>
      <c r="F41" s="175"/>
      <c r="G41" s="175"/>
      <c r="H41" s="176"/>
      <c r="I41" s="123"/>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row>
    <row r="42" spans="1:39" s="122" customFormat="1" ht="54" customHeight="1" x14ac:dyDescent="0.2">
      <c r="A42" s="120"/>
      <c r="B42" s="126" t="s">
        <v>51</v>
      </c>
      <c r="C42" s="169" t="s">
        <v>102</v>
      </c>
      <c r="D42" s="170"/>
      <c r="E42" s="170"/>
      <c r="F42" s="170"/>
      <c r="G42" s="170"/>
      <c r="H42" s="171"/>
      <c r="I42" s="123"/>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row>
    <row r="43" spans="1:39" s="122" customFormat="1" ht="41.25" customHeight="1" x14ac:dyDescent="0.2">
      <c r="A43" s="120"/>
      <c r="B43" s="126" t="s">
        <v>50</v>
      </c>
      <c r="C43" s="169" t="s">
        <v>93</v>
      </c>
      <c r="D43" s="170"/>
      <c r="E43" s="170"/>
      <c r="F43" s="170"/>
      <c r="G43" s="170"/>
      <c r="H43" s="171"/>
      <c r="I43" s="123"/>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row>
    <row r="44" spans="1:39" s="122" customFormat="1" ht="66.75" customHeight="1" x14ac:dyDescent="0.2">
      <c r="A44" s="120"/>
      <c r="B44" s="126" t="s">
        <v>88</v>
      </c>
      <c r="C44" s="169" t="s">
        <v>100</v>
      </c>
      <c r="D44" s="170"/>
      <c r="E44" s="170"/>
      <c r="F44" s="170"/>
      <c r="G44" s="170"/>
      <c r="H44" s="171"/>
      <c r="I44" s="123"/>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row>
    <row r="45" spans="1:39" s="122" customFormat="1" ht="66.75" customHeight="1" x14ac:dyDescent="0.2">
      <c r="A45" s="120"/>
      <c r="B45" s="127" t="s">
        <v>103</v>
      </c>
      <c r="C45" s="172" t="s">
        <v>108</v>
      </c>
      <c r="D45" s="173"/>
      <c r="E45" s="173"/>
      <c r="F45" s="173"/>
      <c r="G45" s="173"/>
      <c r="H45" s="174"/>
      <c r="I45" s="123"/>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row>
    <row r="46" spans="1:39" s="122" customFormat="1" ht="17.25" customHeight="1" thickBot="1" x14ac:dyDescent="0.25">
      <c r="A46" s="120"/>
      <c r="B46" s="128" t="s">
        <v>57</v>
      </c>
      <c r="C46" s="165" t="s">
        <v>58</v>
      </c>
      <c r="D46" s="165"/>
      <c r="E46" s="165"/>
      <c r="F46" s="165"/>
      <c r="G46" s="165"/>
      <c r="H46" s="166"/>
      <c r="I46" s="123"/>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row>
    <row r="47" spans="1:39" s="122" customFormat="1" ht="9" customHeight="1" x14ac:dyDescent="0.2">
      <c r="A47" s="120"/>
      <c r="B47" s="120"/>
      <c r="C47" s="120"/>
      <c r="D47" s="120"/>
      <c r="E47" s="120"/>
      <c r="F47" s="120"/>
      <c r="G47" s="120"/>
      <c r="H47" s="120"/>
      <c r="I47" s="123"/>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row>
    <row r="48" spans="1:39" s="122" customFormat="1" ht="42" customHeight="1" x14ac:dyDescent="0.2">
      <c r="A48" s="120" t="s">
        <v>10</v>
      </c>
      <c r="B48" s="164" t="s">
        <v>94</v>
      </c>
      <c r="C48" s="164"/>
      <c r="D48" s="164"/>
      <c r="E48" s="164"/>
      <c r="F48" s="164"/>
      <c r="G48" s="164"/>
      <c r="H48" s="164"/>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row>
    <row r="49" spans="1:39" s="122" customFormat="1" ht="78.75" customHeight="1" x14ac:dyDescent="0.2">
      <c r="A49" s="120" t="s">
        <v>11</v>
      </c>
      <c r="B49" s="162" t="s">
        <v>77</v>
      </c>
      <c r="C49" s="162"/>
      <c r="D49" s="162"/>
      <c r="E49" s="162"/>
      <c r="F49" s="162"/>
      <c r="G49" s="162"/>
      <c r="H49" s="162"/>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row>
    <row r="50" spans="1:39" s="122" customFormat="1" ht="65.25" customHeight="1" x14ac:dyDescent="0.2">
      <c r="A50" s="120" t="s">
        <v>12</v>
      </c>
      <c r="B50" s="162" t="s">
        <v>78</v>
      </c>
      <c r="C50" s="162"/>
      <c r="D50" s="162"/>
      <c r="E50" s="162"/>
      <c r="F50" s="162"/>
      <c r="G50" s="162"/>
      <c r="H50" s="162"/>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row>
    <row r="51" spans="1:39" s="122" customFormat="1" ht="76.5" customHeight="1" x14ac:dyDescent="0.2">
      <c r="A51" s="120" t="s">
        <v>13</v>
      </c>
      <c r="B51" s="162" t="s">
        <v>95</v>
      </c>
      <c r="C51" s="162"/>
      <c r="D51" s="162"/>
      <c r="E51" s="162"/>
      <c r="F51" s="162"/>
      <c r="G51" s="162"/>
      <c r="H51" s="162"/>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row>
    <row r="52" spans="1:39" s="122" customFormat="1" ht="9" customHeight="1" x14ac:dyDescent="0.2">
      <c r="A52" s="120"/>
      <c r="B52" s="120"/>
      <c r="C52" s="120"/>
      <c r="D52" s="120"/>
      <c r="E52" s="120"/>
      <c r="F52" s="120"/>
      <c r="G52" s="120"/>
      <c r="H52" s="120"/>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row>
    <row r="53" spans="1:39" s="122" customFormat="1" ht="12.75" customHeight="1" x14ac:dyDescent="0.2">
      <c r="A53" s="117" t="s">
        <v>43</v>
      </c>
      <c r="B53" s="163" t="s">
        <v>62</v>
      </c>
      <c r="C53" s="162"/>
      <c r="D53" s="162"/>
      <c r="E53" s="162"/>
      <c r="F53" s="162"/>
      <c r="G53" s="162"/>
      <c r="H53" s="162"/>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row>
    <row r="54" spans="1:39" s="122" customFormat="1" ht="12.75" customHeight="1" x14ac:dyDescent="0.2">
      <c r="A54" s="120" t="s">
        <v>8</v>
      </c>
      <c r="B54" s="162" t="s">
        <v>44</v>
      </c>
      <c r="C54" s="162"/>
      <c r="D54" s="162"/>
      <c r="E54" s="162"/>
      <c r="F54" s="162"/>
      <c r="G54" s="162"/>
      <c r="H54" s="162"/>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row>
    <row r="55" spans="1:39" s="122" customFormat="1" ht="52.5" customHeight="1" x14ac:dyDescent="0.2">
      <c r="A55" s="120"/>
      <c r="B55" s="164" t="s">
        <v>117</v>
      </c>
      <c r="C55" s="162"/>
      <c r="D55" s="162"/>
      <c r="E55" s="162"/>
      <c r="F55" s="162"/>
      <c r="G55" s="162"/>
      <c r="H55" s="162"/>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row>
    <row r="56" spans="1:39" s="122" customFormat="1" ht="79.5" customHeight="1" x14ac:dyDescent="0.2">
      <c r="A56" s="120" t="s">
        <v>9</v>
      </c>
      <c r="B56" s="162" t="s">
        <v>80</v>
      </c>
      <c r="C56" s="162"/>
      <c r="D56" s="162"/>
      <c r="E56" s="162"/>
      <c r="F56" s="162"/>
      <c r="G56" s="162"/>
      <c r="H56" s="162"/>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row>
    <row r="57" spans="1:39" s="122" customFormat="1" ht="90" customHeight="1" x14ac:dyDescent="0.2">
      <c r="A57" s="120" t="s">
        <v>10</v>
      </c>
      <c r="B57" s="162" t="s">
        <v>79</v>
      </c>
      <c r="C57" s="162"/>
      <c r="D57" s="162"/>
      <c r="E57" s="162"/>
      <c r="F57" s="162"/>
      <c r="G57" s="162"/>
      <c r="H57" s="162"/>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row>
    <row r="58" spans="1:39" s="122" customFormat="1" ht="90" customHeight="1" x14ac:dyDescent="0.2">
      <c r="A58" s="120" t="s">
        <v>11</v>
      </c>
      <c r="B58" s="162" t="s">
        <v>96</v>
      </c>
      <c r="C58" s="162"/>
      <c r="D58" s="162"/>
      <c r="E58" s="162"/>
      <c r="F58" s="162"/>
      <c r="G58" s="162"/>
      <c r="H58" s="162"/>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row>
    <row r="59" spans="1:39" s="122" customFormat="1" ht="9" customHeight="1" x14ac:dyDescent="0.2">
      <c r="A59" s="120"/>
      <c r="B59" s="120"/>
      <c r="C59" s="120"/>
      <c r="D59" s="120"/>
      <c r="E59" s="120"/>
      <c r="F59" s="120"/>
      <c r="G59" s="120"/>
      <c r="H59" s="120"/>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row>
    <row r="60" spans="1:39" s="121" customFormat="1" ht="12.75" customHeight="1" x14ac:dyDescent="0.2"/>
    <row r="61" spans="1:39" s="121" customFormat="1" ht="12.75" customHeight="1" x14ac:dyDescent="0.2"/>
    <row r="62" spans="1:39" s="121" customFormat="1" ht="12.75" customHeight="1" x14ac:dyDescent="0.2"/>
    <row r="63" spans="1:39" s="121" customFormat="1" ht="12.75" customHeight="1" x14ac:dyDescent="0.2"/>
    <row r="64" spans="1:39" ht="12.75" customHeight="1" x14ac:dyDescent="0.2">
      <c r="A64" s="113"/>
      <c r="B64" s="113"/>
      <c r="C64" s="113"/>
      <c r="D64" s="113"/>
      <c r="E64" s="113"/>
      <c r="F64" s="113"/>
      <c r="G64" s="113"/>
      <c r="H64" s="113"/>
    </row>
    <row r="65" spans="1:8" ht="12.75" customHeight="1" x14ac:dyDescent="0.2">
      <c r="A65" s="113"/>
      <c r="B65" s="113"/>
      <c r="C65" s="113"/>
      <c r="D65" s="113"/>
      <c r="E65" s="113"/>
      <c r="F65" s="113"/>
      <c r="G65" s="113"/>
      <c r="H65" s="113"/>
    </row>
    <row r="66" spans="1:8" ht="12.75" customHeight="1" x14ac:dyDescent="0.2">
      <c r="A66" s="113"/>
      <c r="B66" s="113"/>
      <c r="C66" s="113"/>
      <c r="D66" s="113"/>
      <c r="E66" s="113"/>
      <c r="F66" s="113"/>
      <c r="G66" s="113"/>
      <c r="H66" s="113"/>
    </row>
    <row r="67" spans="1:8" ht="12.75" customHeight="1" x14ac:dyDescent="0.2">
      <c r="A67" s="113"/>
      <c r="B67" s="113"/>
      <c r="C67" s="113"/>
      <c r="D67" s="113"/>
      <c r="E67" s="113"/>
      <c r="F67" s="113"/>
      <c r="G67" s="113"/>
      <c r="H67" s="113"/>
    </row>
    <row r="68" spans="1:8" ht="12.75" customHeight="1" x14ac:dyDescent="0.2">
      <c r="A68" s="113"/>
      <c r="B68" s="113"/>
      <c r="C68" s="113"/>
      <c r="D68" s="113"/>
      <c r="E68" s="113"/>
      <c r="F68" s="113"/>
      <c r="G68" s="113"/>
      <c r="H68" s="113"/>
    </row>
    <row r="69" spans="1:8" ht="12.75" customHeight="1" x14ac:dyDescent="0.2">
      <c r="A69" s="113"/>
      <c r="B69" s="113"/>
      <c r="C69" s="113"/>
      <c r="D69" s="113"/>
      <c r="E69" s="113"/>
      <c r="F69" s="113"/>
      <c r="G69" s="113"/>
      <c r="H69" s="113"/>
    </row>
    <row r="70" spans="1:8" ht="12.75" customHeight="1" x14ac:dyDescent="0.2">
      <c r="A70" s="113"/>
      <c r="B70" s="113"/>
      <c r="C70" s="113"/>
      <c r="D70" s="113"/>
      <c r="E70" s="113"/>
      <c r="F70" s="113"/>
      <c r="G70" s="113"/>
      <c r="H70" s="113"/>
    </row>
    <row r="71" spans="1:8" ht="12.75" customHeight="1" x14ac:dyDescent="0.2">
      <c r="A71" s="113"/>
      <c r="B71" s="113"/>
      <c r="C71" s="113"/>
      <c r="D71" s="113"/>
      <c r="E71" s="113"/>
      <c r="F71" s="113"/>
      <c r="G71" s="113"/>
      <c r="H71" s="113"/>
    </row>
    <row r="72" spans="1:8" ht="12.75" customHeight="1" x14ac:dyDescent="0.2">
      <c r="A72" s="113"/>
      <c r="B72" s="113"/>
      <c r="C72" s="113"/>
      <c r="D72" s="113"/>
      <c r="E72" s="113"/>
      <c r="F72" s="113"/>
      <c r="G72" s="113"/>
      <c r="H72" s="113"/>
    </row>
    <row r="73" spans="1:8" ht="12.75" customHeight="1" x14ac:dyDescent="0.2">
      <c r="A73" s="113"/>
      <c r="B73" s="113"/>
      <c r="C73" s="113"/>
      <c r="D73" s="113"/>
      <c r="E73" s="113"/>
      <c r="F73" s="113"/>
      <c r="G73" s="113"/>
      <c r="H73" s="113"/>
    </row>
    <row r="74" spans="1:8" ht="12.75" customHeight="1" x14ac:dyDescent="0.2">
      <c r="A74" s="113"/>
      <c r="B74" s="113"/>
      <c r="C74" s="113"/>
      <c r="D74" s="113"/>
      <c r="E74" s="113"/>
      <c r="F74" s="113"/>
      <c r="G74" s="113"/>
      <c r="H74" s="113"/>
    </row>
    <row r="75" spans="1:8" ht="12.75" customHeight="1" x14ac:dyDescent="0.2">
      <c r="A75" s="113"/>
      <c r="B75" s="113"/>
      <c r="C75" s="113"/>
      <c r="D75" s="113"/>
      <c r="E75" s="113"/>
      <c r="F75" s="113"/>
      <c r="G75" s="113"/>
      <c r="H75" s="113"/>
    </row>
    <row r="76" spans="1:8" ht="12.75" customHeight="1" x14ac:dyDescent="0.2">
      <c r="A76" s="113"/>
      <c r="B76" s="113"/>
      <c r="C76" s="113"/>
      <c r="D76" s="113"/>
      <c r="E76" s="113"/>
      <c r="F76" s="113"/>
      <c r="G76" s="113"/>
      <c r="H76" s="113"/>
    </row>
    <row r="77" spans="1:8" ht="12.75" customHeight="1" x14ac:dyDescent="0.2">
      <c r="A77" s="113"/>
      <c r="B77" s="113"/>
      <c r="C77" s="113"/>
      <c r="D77" s="113"/>
      <c r="E77" s="113"/>
      <c r="F77" s="113"/>
      <c r="G77" s="113"/>
      <c r="H77" s="113"/>
    </row>
    <row r="78" spans="1:8" ht="12.75" customHeight="1" x14ac:dyDescent="0.2">
      <c r="A78" s="113"/>
      <c r="B78" s="113"/>
      <c r="C78" s="113"/>
      <c r="D78" s="113"/>
      <c r="E78" s="113"/>
      <c r="F78" s="113"/>
      <c r="G78" s="113"/>
      <c r="H78" s="113"/>
    </row>
    <row r="79" spans="1:8" ht="12.75" customHeight="1" x14ac:dyDescent="0.2">
      <c r="A79" s="113"/>
      <c r="B79" s="113"/>
      <c r="C79" s="113"/>
      <c r="D79" s="113"/>
      <c r="E79" s="113"/>
      <c r="F79" s="113"/>
      <c r="G79" s="113"/>
      <c r="H79" s="113"/>
    </row>
    <row r="80" spans="1:8" ht="12.75" customHeight="1" x14ac:dyDescent="0.2">
      <c r="A80" s="113"/>
      <c r="B80" s="113"/>
      <c r="C80" s="113"/>
      <c r="D80" s="113"/>
      <c r="E80" s="113"/>
      <c r="F80" s="113"/>
      <c r="G80" s="113"/>
      <c r="H80" s="113"/>
    </row>
    <row r="81" spans="1:8" ht="12.75" customHeight="1" x14ac:dyDescent="0.2">
      <c r="A81" s="113"/>
      <c r="B81" s="113"/>
      <c r="C81" s="113"/>
      <c r="D81" s="113"/>
      <c r="E81" s="113"/>
      <c r="F81" s="113"/>
      <c r="G81" s="113"/>
      <c r="H81" s="113"/>
    </row>
    <row r="82" spans="1:8" ht="12.75" customHeight="1" x14ac:dyDescent="0.2">
      <c r="A82" s="113"/>
      <c r="B82" s="113"/>
      <c r="C82" s="113"/>
      <c r="D82" s="113"/>
      <c r="E82" s="113"/>
      <c r="F82" s="113"/>
      <c r="G82" s="113"/>
      <c r="H82" s="113"/>
    </row>
    <row r="83" spans="1:8" ht="12.75" customHeight="1" x14ac:dyDescent="0.2">
      <c r="A83" s="113"/>
      <c r="B83" s="113"/>
      <c r="C83" s="113"/>
      <c r="D83" s="113"/>
      <c r="E83" s="113"/>
      <c r="F83" s="113"/>
      <c r="G83" s="113"/>
      <c r="H83" s="113"/>
    </row>
    <row r="84" spans="1:8" ht="12.75" customHeight="1" x14ac:dyDescent="0.2">
      <c r="A84" s="113"/>
      <c r="B84" s="113"/>
      <c r="C84" s="113"/>
      <c r="D84" s="113"/>
      <c r="E84" s="113"/>
      <c r="F84" s="113"/>
      <c r="G84" s="113"/>
      <c r="H84" s="113"/>
    </row>
    <row r="85" spans="1:8" ht="12.75" customHeight="1" x14ac:dyDescent="0.2">
      <c r="A85" s="113"/>
      <c r="B85" s="113"/>
      <c r="C85" s="113"/>
      <c r="D85" s="113"/>
      <c r="E85" s="113"/>
      <c r="F85" s="113"/>
      <c r="G85" s="113"/>
      <c r="H85" s="113"/>
    </row>
    <row r="86" spans="1:8" ht="12.75" customHeight="1" x14ac:dyDescent="0.2">
      <c r="A86" s="113"/>
      <c r="B86" s="113"/>
      <c r="C86" s="113"/>
      <c r="D86" s="113"/>
      <c r="E86" s="113"/>
      <c r="F86" s="113"/>
      <c r="G86" s="113"/>
      <c r="H86" s="113"/>
    </row>
    <row r="87" spans="1:8" ht="12.75" customHeight="1" x14ac:dyDescent="0.2">
      <c r="A87" s="113"/>
      <c r="B87" s="113"/>
      <c r="C87" s="113"/>
      <c r="D87" s="113"/>
      <c r="E87" s="113"/>
      <c r="F87" s="113"/>
      <c r="G87" s="113"/>
      <c r="H87" s="113"/>
    </row>
    <row r="88" spans="1:8" ht="12.75" customHeight="1" x14ac:dyDescent="0.2">
      <c r="A88" s="113"/>
      <c r="B88" s="113"/>
      <c r="C88" s="113"/>
      <c r="D88" s="113"/>
      <c r="E88" s="113"/>
      <c r="F88" s="113"/>
      <c r="G88" s="113"/>
      <c r="H88" s="113"/>
    </row>
    <row r="89" spans="1:8" ht="12.75" customHeight="1" x14ac:dyDescent="0.2">
      <c r="A89" s="113"/>
      <c r="B89" s="113"/>
      <c r="C89" s="113"/>
      <c r="D89" s="113"/>
      <c r="E89" s="113"/>
      <c r="F89" s="113"/>
      <c r="G89" s="113"/>
      <c r="H89" s="113"/>
    </row>
    <row r="90" spans="1:8" ht="12.75" customHeight="1" x14ac:dyDescent="0.2">
      <c r="A90" s="113"/>
      <c r="B90" s="113"/>
      <c r="C90" s="113"/>
      <c r="D90" s="113"/>
      <c r="E90" s="113"/>
      <c r="F90" s="113"/>
      <c r="G90" s="113"/>
      <c r="H90" s="113"/>
    </row>
    <row r="91" spans="1:8" ht="12.75" customHeight="1" x14ac:dyDescent="0.2">
      <c r="A91" s="113"/>
      <c r="B91" s="113"/>
      <c r="C91" s="113"/>
      <c r="D91" s="113"/>
      <c r="E91" s="113"/>
      <c r="F91" s="113"/>
      <c r="G91" s="113"/>
      <c r="H91" s="113"/>
    </row>
    <row r="92" spans="1:8" ht="12.75" customHeight="1" x14ac:dyDescent="0.2">
      <c r="A92" s="113"/>
      <c r="B92" s="113"/>
      <c r="C92" s="113"/>
      <c r="D92" s="113"/>
      <c r="E92" s="113"/>
      <c r="F92" s="113"/>
      <c r="G92" s="113"/>
      <c r="H92" s="113"/>
    </row>
    <row r="93" spans="1:8" ht="12.75" customHeight="1" x14ac:dyDescent="0.2">
      <c r="A93" s="113"/>
      <c r="B93" s="113"/>
      <c r="C93" s="113"/>
      <c r="D93" s="113"/>
      <c r="E93" s="113"/>
      <c r="F93" s="113"/>
      <c r="G93" s="113"/>
      <c r="H93" s="113"/>
    </row>
    <row r="94" spans="1:8" ht="12.75" customHeight="1" x14ac:dyDescent="0.2">
      <c r="A94" s="113"/>
      <c r="B94" s="113"/>
      <c r="C94" s="113"/>
      <c r="D94" s="113"/>
      <c r="E94" s="113"/>
      <c r="F94" s="113"/>
      <c r="G94" s="113"/>
      <c r="H94" s="113"/>
    </row>
    <row r="95" spans="1:8" ht="12.75" customHeight="1" x14ac:dyDescent="0.2">
      <c r="A95" s="113"/>
      <c r="B95" s="113"/>
      <c r="C95" s="113"/>
      <c r="D95" s="113"/>
      <c r="E95" s="113"/>
      <c r="F95" s="113"/>
      <c r="G95" s="113"/>
      <c r="H95" s="113"/>
    </row>
    <row r="96" spans="1:8" ht="12.75" customHeight="1" x14ac:dyDescent="0.2">
      <c r="A96" s="113"/>
      <c r="B96" s="113"/>
      <c r="C96" s="113"/>
      <c r="D96" s="113"/>
      <c r="E96" s="113"/>
      <c r="F96" s="113"/>
      <c r="G96" s="113"/>
      <c r="H96" s="113"/>
    </row>
    <row r="97" spans="1:8" ht="12.75" customHeight="1" x14ac:dyDescent="0.2">
      <c r="A97" s="113"/>
      <c r="B97" s="113"/>
      <c r="C97" s="113"/>
      <c r="D97" s="113"/>
      <c r="E97" s="113"/>
      <c r="F97" s="113"/>
      <c r="G97" s="113"/>
      <c r="H97" s="113"/>
    </row>
    <row r="98" spans="1:8" ht="12.75" customHeight="1" x14ac:dyDescent="0.2">
      <c r="A98" s="113"/>
      <c r="B98" s="113"/>
      <c r="C98" s="113"/>
      <c r="D98" s="113"/>
      <c r="E98" s="113"/>
      <c r="F98" s="113"/>
      <c r="G98" s="113"/>
      <c r="H98" s="113"/>
    </row>
    <row r="99" spans="1:8" ht="12.75" customHeight="1" x14ac:dyDescent="0.2">
      <c r="A99" s="113"/>
      <c r="B99" s="113"/>
      <c r="C99" s="113"/>
      <c r="D99" s="113"/>
      <c r="E99" s="113"/>
      <c r="F99" s="113"/>
      <c r="G99" s="113"/>
      <c r="H99" s="113"/>
    </row>
    <row r="100" spans="1:8" ht="12.75" customHeight="1" x14ac:dyDescent="0.2">
      <c r="A100" s="113"/>
      <c r="B100" s="113"/>
      <c r="C100" s="113"/>
      <c r="D100" s="113"/>
      <c r="E100" s="113"/>
      <c r="F100" s="113"/>
      <c r="G100" s="113"/>
      <c r="H100" s="113"/>
    </row>
    <row r="101" spans="1:8" ht="12.75" customHeight="1" x14ac:dyDescent="0.2">
      <c r="A101" s="113"/>
      <c r="B101" s="113"/>
      <c r="C101" s="113"/>
      <c r="D101" s="113"/>
      <c r="E101" s="113"/>
      <c r="F101" s="113"/>
      <c r="G101" s="113"/>
      <c r="H101" s="113"/>
    </row>
    <row r="102" spans="1:8" ht="12.75" customHeight="1" x14ac:dyDescent="0.2">
      <c r="A102" s="113"/>
      <c r="B102" s="113"/>
      <c r="C102" s="113"/>
      <c r="D102" s="113"/>
      <c r="E102" s="113"/>
      <c r="F102" s="113"/>
      <c r="G102" s="113"/>
      <c r="H102" s="113"/>
    </row>
    <row r="103" spans="1:8" ht="12.75" customHeight="1" x14ac:dyDescent="0.2">
      <c r="A103" s="113"/>
      <c r="B103" s="113"/>
      <c r="C103" s="113"/>
      <c r="D103" s="113"/>
      <c r="E103" s="113"/>
      <c r="F103" s="113"/>
      <c r="G103" s="113"/>
      <c r="H103" s="113"/>
    </row>
    <row r="104" spans="1:8" ht="12.75" customHeight="1" x14ac:dyDescent="0.2">
      <c r="A104" s="113"/>
      <c r="B104" s="113"/>
      <c r="C104" s="113"/>
      <c r="D104" s="113"/>
      <c r="E104" s="113"/>
      <c r="F104" s="113"/>
      <c r="G104" s="113"/>
      <c r="H104" s="113"/>
    </row>
    <row r="105" spans="1:8" ht="12.75" customHeight="1" x14ac:dyDescent="0.2">
      <c r="A105" s="113"/>
      <c r="B105" s="113"/>
      <c r="C105" s="113"/>
      <c r="D105" s="113"/>
      <c r="E105" s="113"/>
      <c r="F105" s="113"/>
      <c r="G105" s="113"/>
      <c r="H105" s="113"/>
    </row>
    <row r="106" spans="1:8" ht="12.75" customHeight="1" x14ac:dyDescent="0.2">
      <c r="A106" s="113"/>
      <c r="B106" s="113"/>
      <c r="C106" s="113"/>
      <c r="D106" s="113"/>
      <c r="E106" s="113"/>
      <c r="F106" s="113"/>
      <c r="G106" s="113"/>
      <c r="H106" s="113"/>
    </row>
    <row r="107" spans="1:8" ht="12.75" customHeight="1" x14ac:dyDescent="0.2">
      <c r="A107" s="113"/>
      <c r="B107" s="113"/>
      <c r="C107" s="113"/>
      <c r="D107" s="113"/>
      <c r="E107" s="113"/>
      <c r="F107" s="113"/>
      <c r="G107" s="113"/>
      <c r="H107" s="113"/>
    </row>
    <row r="108" spans="1:8" ht="12.75" customHeight="1" x14ac:dyDescent="0.2">
      <c r="A108" s="113"/>
      <c r="B108" s="113"/>
      <c r="C108" s="113"/>
      <c r="D108" s="113"/>
      <c r="E108" s="113"/>
      <c r="F108" s="113"/>
      <c r="G108" s="113"/>
      <c r="H108" s="113"/>
    </row>
    <row r="109" spans="1:8" ht="12.75" customHeight="1" x14ac:dyDescent="0.2">
      <c r="A109" s="113"/>
      <c r="B109" s="113"/>
      <c r="C109" s="113"/>
      <c r="D109" s="113"/>
      <c r="E109" s="113"/>
      <c r="F109" s="113"/>
      <c r="G109" s="113"/>
      <c r="H109" s="113"/>
    </row>
    <row r="110" spans="1:8" ht="12.75" customHeight="1" x14ac:dyDescent="0.2">
      <c r="A110" s="113"/>
      <c r="B110" s="113"/>
      <c r="C110" s="113"/>
      <c r="D110" s="113"/>
      <c r="E110" s="113"/>
      <c r="F110" s="113"/>
      <c r="G110" s="113"/>
      <c r="H110" s="113"/>
    </row>
    <row r="111" spans="1:8" ht="12.75" customHeight="1" x14ac:dyDescent="0.2">
      <c r="A111" s="113"/>
      <c r="B111" s="113"/>
      <c r="C111" s="113"/>
      <c r="D111" s="113"/>
      <c r="E111" s="113"/>
      <c r="F111" s="113"/>
      <c r="G111" s="113"/>
      <c r="H111" s="113"/>
    </row>
    <row r="112" spans="1:8" ht="12.75" customHeight="1" x14ac:dyDescent="0.2">
      <c r="A112" s="113"/>
      <c r="B112" s="113"/>
      <c r="C112" s="113"/>
      <c r="D112" s="113"/>
      <c r="E112" s="113"/>
      <c r="F112" s="113"/>
      <c r="G112" s="113"/>
      <c r="H112" s="113"/>
    </row>
    <row r="113" spans="1:8" ht="12.75" customHeight="1" x14ac:dyDescent="0.2">
      <c r="A113" s="113"/>
      <c r="B113" s="113"/>
      <c r="C113" s="113"/>
      <c r="D113" s="113"/>
      <c r="E113" s="113"/>
      <c r="F113" s="113"/>
      <c r="G113" s="113"/>
      <c r="H113" s="113"/>
    </row>
    <row r="114" spans="1:8" ht="12.75" customHeight="1" x14ac:dyDescent="0.2">
      <c r="A114" s="113"/>
      <c r="B114" s="113"/>
      <c r="C114" s="113"/>
      <c r="D114" s="113"/>
      <c r="E114" s="113"/>
      <c r="F114" s="113"/>
      <c r="G114" s="113"/>
      <c r="H114" s="113"/>
    </row>
    <row r="115" spans="1:8" ht="12.75" customHeight="1" x14ac:dyDescent="0.2">
      <c r="A115" s="113"/>
      <c r="B115" s="113"/>
      <c r="C115" s="113"/>
      <c r="D115" s="113"/>
      <c r="E115" s="113"/>
      <c r="F115" s="113"/>
      <c r="G115" s="113"/>
      <c r="H115" s="113"/>
    </row>
    <row r="116" spans="1:8" ht="12.75" customHeight="1" x14ac:dyDescent="0.2">
      <c r="A116" s="113"/>
      <c r="B116" s="113"/>
      <c r="C116" s="113"/>
      <c r="D116" s="113"/>
      <c r="E116" s="113"/>
      <c r="F116" s="113"/>
      <c r="G116" s="113"/>
      <c r="H116" s="113"/>
    </row>
    <row r="117" spans="1:8" ht="12.75" customHeight="1" x14ac:dyDescent="0.2">
      <c r="A117" s="113"/>
      <c r="B117" s="113"/>
      <c r="C117" s="113"/>
      <c r="D117" s="113"/>
      <c r="E117" s="113"/>
      <c r="F117" s="113"/>
      <c r="G117" s="113"/>
      <c r="H117" s="113"/>
    </row>
    <row r="118" spans="1:8" ht="12.75" customHeight="1" x14ac:dyDescent="0.2">
      <c r="A118" s="113"/>
      <c r="B118" s="113"/>
      <c r="C118" s="113"/>
      <c r="D118" s="113"/>
      <c r="E118" s="113"/>
      <c r="F118" s="113"/>
      <c r="G118" s="113"/>
      <c r="H118" s="113"/>
    </row>
    <row r="119" spans="1:8" ht="12.75" customHeight="1" x14ac:dyDescent="0.2">
      <c r="A119" s="113"/>
      <c r="B119" s="113"/>
      <c r="C119" s="113"/>
      <c r="D119" s="113"/>
      <c r="E119" s="113"/>
      <c r="F119" s="113"/>
      <c r="G119" s="113"/>
      <c r="H119" s="113"/>
    </row>
    <row r="120" spans="1:8" ht="12.75" customHeight="1" x14ac:dyDescent="0.2">
      <c r="A120" s="113"/>
      <c r="B120" s="113"/>
      <c r="C120" s="113"/>
      <c r="D120" s="113"/>
      <c r="E120" s="113"/>
      <c r="F120" s="113"/>
      <c r="G120" s="113"/>
      <c r="H120" s="113"/>
    </row>
    <row r="121" spans="1:8" ht="12.75" customHeight="1" x14ac:dyDescent="0.2">
      <c r="A121" s="113"/>
      <c r="B121" s="113"/>
      <c r="C121" s="113"/>
      <c r="D121" s="113"/>
      <c r="E121" s="113"/>
      <c r="F121" s="113"/>
      <c r="G121" s="113"/>
      <c r="H121" s="113"/>
    </row>
    <row r="122" spans="1:8" ht="12.75" customHeight="1" x14ac:dyDescent="0.2">
      <c r="A122" s="113"/>
      <c r="B122" s="113"/>
      <c r="C122" s="113"/>
      <c r="D122" s="113"/>
      <c r="E122" s="113"/>
      <c r="F122" s="113"/>
      <c r="G122" s="113"/>
      <c r="H122" s="113"/>
    </row>
    <row r="123" spans="1:8" ht="12.75" customHeight="1" x14ac:dyDescent="0.2">
      <c r="A123" s="113"/>
      <c r="B123" s="113"/>
      <c r="C123" s="113"/>
      <c r="D123" s="113"/>
      <c r="E123" s="113"/>
      <c r="F123" s="113"/>
      <c r="G123" s="113"/>
      <c r="H123" s="113"/>
    </row>
    <row r="124" spans="1:8" ht="12.75" customHeight="1" x14ac:dyDescent="0.2">
      <c r="A124" s="113"/>
      <c r="B124" s="113"/>
      <c r="C124" s="113"/>
      <c r="D124" s="113"/>
      <c r="E124" s="113"/>
      <c r="F124" s="113"/>
      <c r="G124" s="113"/>
      <c r="H124" s="113"/>
    </row>
    <row r="125" spans="1:8" ht="12.75" customHeight="1" x14ac:dyDescent="0.2">
      <c r="A125" s="113"/>
      <c r="B125" s="113"/>
      <c r="C125" s="113"/>
      <c r="D125" s="113"/>
      <c r="E125" s="113"/>
      <c r="F125" s="113"/>
      <c r="G125" s="113"/>
      <c r="H125" s="113"/>
    </row>
    <row r="126" spans="1:8" ht="12.75" customHeight="1" x14ac:dyDescent="0.2">
      <c r="A126" s="113"/>
      <c r="B126" s="113"/>
      <c r="C126" s="113"/>
      <c r="D126" s="113"/>
      <c r="E126" s="113"/>
      <c r="F126" s="113"/>
      <c r="G126" s="113"/>
      <c r="H126" s="113"/>
    </row>
    <row r="127" spans="1:8" ht="12.75" customHeight="1" x14ac:dyDescent="0.2">
      <c r="A127" s="113"/>
      <c r="B127" s="113"/>
      <c r="C127" s="113"/>
      <c r="D127" s="113"/>
      <c r="E127" s="113"/>
      <c r="F127" s="113"/>
      <c r="G127" s="113"/>
      <c r="H127" s="113"/>
    </row>
    <row r="128" spans="1:8" ht="12.75" customHeight="1" x14ac:dyDescent="0.2">
      <c r="A128" s="113"/>
      <c r="B128" s="113"/>
      <c r="C128" s="113"/>
      <c r="D128" s="113"/>
      <c r="E128" s="113"/>
      <c r="F128" s="113"/>
      <c r="G128" s="113"/>
      <c r="H128" s="113"/>
    </row>
    <row r="129" spans="1:8" ht="12.75" customHeight="1" x14ac:dyDescent="0.2">
      <c r="A129" s="113"/>
      <c r="B129" s="113"/>
      <c r="C129" s="113"/>
      <c r="D129" s="113"/>
      <c r="E129" s="113"/>
      <c r="F129" s="113"/>
      <c r="G129" s="113"/>
      <c r="H129" s="113"/>
    </row>
    <row r="130" spans="1:8" ht="12.75" customHeight="1" x14ac:dyDescent="0.2">
      <c r="A130" s="113"/>
      <c r="B130" s="113"/>
      <c r="C130" s="113"/>
      <c r="D130" s="113"/>
      <c r="E130" s="113"/>
      <c r="F130" s="113"/>
      <c r="G130" s="113"/>
      <c r="H130" s="113"/>
    </row>
    <row r="131" spans="1:8" ht="12.75" customHeight="1" x14ac:dyDescent="0.2">
      <c r="A131" s="113"/>
      <c r="B131" s="113"/>
      <c r="C131" s="113"/>
      <c r="D131" s="113"/>
      <c r="E131" s="113"/>
      <c r="F131" s="113"/>
      <c r="G131" s="113"/>
      <c r="H131" s="113"/>
    </row>
    <row r="132" spans="1:8" ht="12.75" customHeight="1" x14ac:dyDescent="0.2">
      <c r="A132" s="113"/>
      <c r="B132" s="113"/>
      <c r="C132" s="113"/>
      <c r="D132" s="113"/>
      <c r="E132" s="113"/>
      <c r="F132" s="113"/>
      <c r="G132" s="113"/>
      <c r="H132" s="113"/>
    </row>
    <row r="133" spans="1:8" ht="12.75" customHeight="1" x14ac:dyDescent="0.2">
      <c r="A133" s="113"/>
      <c r="B133" s="113"/>
      <c r="C133" s="113"/>
      <c r="D133" s="113"/>
      <c r="E133" s="113"/>
      <c r="F133" s="113"/>
      <c r="G133" s="113"/>
      <c r="H133" s="113"/>
    </row>
    <row r="134" spans="1:8" ht="12.75" customHeight="1" x14ac:dyDescent="0.2">
      <c r="A134" s="113"/>
      <c r="B134" s="113"/>
      <c r="C134" s="113"/>
      <c r="D134" s="113"/>
      <c r="E134" s="113"/>
      <c r="F134" s="113"/>
      <c r="G134" s="113"/>
      <c r="H134" s="113"/>
    </row>
    <row r="135" spans="1:8" ht="12.75" customHeight="1" x14ac:dyDescent="0.2">
      <c r="A135" s="113"/>
      <c r="B135" s="113"/>
      <c r="C135" s="113"/>
      <c r="D135" s="113"/>
      <c r="E135" s="113"/>
      <c r="F135" s="113"/>
      <c r="G135" s="113"/>
      <c r="H135" s="113"/>
    </row>
    <row r="136" spans="1:8" ht="12.75" customHeight="1" x14ac:dyDescent="0.2">
      <c r="A136" s="113"/>
      <c r="B136" s="113"/>
      <c r="C136" s="113"/>
      <c r="D136" s="113"/>
      <c r="E136" s="113"/>
      <c r="F136" s="113"/>
      <c r="G136" s="113"/>
      <c r="H136" s="113"/>
    </row>
    <row r="137" spans="1:8" ht="12.75" customHeight="1" x14ac:dyDescent="0.2">
      <c r="A137" s="113"/>
      <c r="B137" s="113"/>
      <c r="C137" s="113"/>
      <c r="D137" s="113"/>
      <c r="E137" s="113"/>
      <c r="F137" s="113"/>
      <c r="G137" s="113"/>
      <c r="H137" s="113"/>
    </row>
    <row r="138" spans="1:8" ht="12.75" customHeight="1" x14ac:dyDescent="0.2">
      <c r="A138" s="113"/>
      <c r="B138" s="113"/>
      <c r="C138" s="113"/>
      <c r="D138" s="113"/>
      <c r="E138" s="113"/>
      <c r="F138" s="113"/>
      <c r="G138" s="113"/>
      <c r="H138" s="113"/>
    </row>
    <row r="139" spans="1:8" ht="12.75" customHeight="1" x14ac:dyDescent="0.2">
      <c r="A139" s="113"/>
      <c r="B139" s="113"/>
      <c r="C139" s="113"/>
      <c r="D139" s="113"/>
      <c r="E139" s="113"/>
      <c r="F139" s="113"/>
      <c r="G139" s="113"/>
      <c r="H139" s="113"/>
    </row>
    <row r="140" spans="1:8" ht="12.75" customHeight="1" x14ac:dyDescent="0.2">
      <c r="A140" s="113"/>
      <c r="B140" s="113"/>
      <c r="C140" s="113"/>
      <c r="D140" s="113"/>
      <c r="E140" s="113"/>
      <c r="F140" s="113"/>
      <c r="G140" s="113"/>
      <c r="H140" s="113"/>
    </row>
    <row r="141" spans="1:8" ht="12.75" customHeight="1" x14ac:dyDescent="0.2">
      <c r="A141" s="113"/>
      <c r="B141" s="113"/>
      <c r="C141" s="113"/>
      <c r="D141" s="113"/>
      <c r="E141" s="113"/>
      <c r="F141" s="113"/>
      <c r="G141" s="113"/>
      <c r="H141" s="113"/>
    </row>
    <row r="142" spans="1:8" ht="12.75" customHeight="1" x14ac:dyDescent="0.2">
      <c r="A142" s="113"/>
      <c r="B142" s="113"/>
      <c r="C142" s="113"/>
      <c r="D142" s="113"/>
      <c r="E142" s="113"/>
      <c r="F142" s="113"/>
      <c r="G142" s="113"/>
      <c r="H142" s="113"/>
    </row>
    <row r="143" spans="1:8" ht="12.75" customHeight="1" x14ac:dyDescent="0.2">
      <c r="A143" s="113"/>
      <c r="B143" s="113"/>
      <c r="C143" s="113"/>
      <c r="D143" s="113"/>
      <c r="E143" s="113"/>
      <c r="F143" s="113"/>
      <c r="G143" s="113"/>
      <c r="H143" s="113"/>
    </row>
    <row r="144" spans="1:8" ht="12.75" customHeight="1" x14ac:dyDescent="0.2">
      <c r="A144" s="113"/>
      <c r="B144" s="113"/>
      <c r="C144" s="113"/>
      <c r="D144" s="113"/>
      <c r="E144" s="113"/>
      <c r="F144" s="113"/>
      <c r="G144" s="113"/>
      <c r="H144" s="113"/>
    </row>
    <row r="145" spans="1:8" ht="12.75" customHeight="1" x14ac:dyDescent="0.2">
      <c r="A145" s="113"/>
      <c r="B145" s="113"/>
      <c r="C145" s="113"/>
      <c r="D145" s="113"/>
      <c r="E145" s="113"/>
      <c r="F145" s="113"/>
      <c r="G145" s="113"/>
      <c r="H145" s="113"/>
    </row>
    <row r="146" spans="1:8" ht="12.75" customHeight="1" x14ac:dyDescent="0.2">
      <c r="A146" s="113"/>
      <c r="B146" s="113"/>
      <c r="C146" s="113"/>
      <c r="D146" s="113"/>
      <c r="E146" s="113"/>
      <c r="F146" s="113"/>
      <c r="G146" s="113"/>
      <c r="H146" s="113"/>
    </row>
    <row r="147" spans="1:8" ht="12.75" customHeight="1" x14ac:dyDescent="0.2">
      <c r="A147" s="113"/>
      <c r="B147" s="113"/>
      <c r="C147" s="113"/>
      <c r="D147" s="113"/>
      <c r="E147" s="113"/>
      <c r="F147" s="113"/>
      <c r="G147" s="113"/>
      <c r="H147" s="113"/>
    </row>
    <row r="148" spans="1:8" ht="12.75" customHeight="1" x14ac:dyDescent="0.2">
      <c r="A148" s="113"/>
      <c r="B148" s="113"/>
      <c r="C148" s="113"/>
      <c r="D148" s="113"/>
      <c r="E148" s="113"/>
      <c r="F148" s="113"/>
      <c r="G148" s="113"/>
      <c r="H148" s="113"/>
    </row>
    <row r="149" spans="1:8" ht="12.75" customHeight="1" x14ac:dyDescent="0.2">
      <c r="A149" s="113"/>
      <c r="B149" s="113"/>
      <c r="C149" s="113"/>
      <c r="D149" s="113"/>
      <c r="E149" s="113"/>
      <c r="F149" s="113"/>
      <c r="G149" s="113"/>
      <c r="H149" s="113"/>
    </row>
    <row r="150" spans="1:8" ht="12.75" customHeight="1" x14ac:dyDescent="0.2">
      <c r="A150" s="113"/>
      <c r="B150" s="113"/>
      <c r="C150" s="113"/>
      <c r="D150" s="113"/>
      <c r="E150" s="113"/>
      <c r="F150" s="113"/>
      <c r="G150" s="113"/>
      <c r="H150" s="113"/>
    </row>
    <row r="151" spans="1:8" ht="12.75" customHeight="1" x14ac:dyDescent="0.2">
      <c r="A151" s="113"/>
      <c r="B151" s="113"/>
      <c r="C151" s="113"/>
      <c r="D151" s="113"/>
      <c r="E151" s="113"/>
      <c r="F151" s="113"/>
      <c r="G151" s="113"/>
      <c r="H151" s="113"/>
    </row>
    <row r="152" spans="1:8" ht="12.75" customHeight="1" x14ac:dyDescent="0.2">
      <c r="A152" s="113"/>
      <c r="B152" s="113"/>
      <c r="C152" s="113"/>
      <c r="D152" s="113"/>
      <c r="E152" s="113"/>
      <c r="F152" s="113"/>
      <c r="G152" s="113"/>
      <c r="H152" s="113"/>
    </row>
    <row r="153" spans="1:8" ht="12.75" customHeight="1" x14ac:dyDescent="0.2">
      <c r="A153" s="113"/>
      <c r="B153" s="113"/>
      <c r="C153" s="113"/>
      <c r="D153" s="113"/>
      <c r="E153" s="113"/>
      <c r="F153" s="113"/>
      <c r="G153" s="113"/>
      <c r="H153" s="113"/>
    </row>
    <row r="154" spans="1:8" ht="12.75" customHeight="1" x14ac:dyDescent="0.2">
      <c r="A154" s="113"/>
      <c r="B154" s="113"/>
      <c r="C154" s="113"/>
      <c r="D154" s="113"/>
      <c r="E154" s="113"/>
      <c r="F154" s="113"/>
      <c r="G154" s="113"/>
      <c r="H154" s="113"/>
    </row>
    <row r="155" spans="1:8" ht="12.75" customHeight="1" x14ac:dyDescent="0.2">
      <c r="A155" s="113"/>
      <c r="B155" s="113"/>
      <c r="C155" s="113"/>
      <c r="D155" s="113"/>
      <c r="E155" s="113"/>
      <c r="F155" s="113"/>
      <c r="G155" s="113"/>
      <c r="H155" s="113"/>
    </row>
    <row r="156" spans="1:8" ht="12.75" customHeight="1" x14ac:dyDescent="0.2">
      <c r="A156" s="113"/>
      <c r="B156" s="113"/>
      <c r="C156" s="113"/>
      <c r="D156" s="113"/>
      <c r="E156" s="113"/>
      <c r="F156" s="113"/>
      <c r="G156" s="113"/>
      <c r="H156" s="113"/>
    </row>
    <row r="157" spans="1:8" ht="12.75" customHeight="1" x14ac:dyDescent="0.2">
      <c r="A157" s="113"/>
      <c r="B157" s="113"/>
      <c r="C157" s="113"/>
      <c r="D157" s="113"/>
      <c r="E157" s="113"/>
      <c r="F157" s="113"/>
      <c r="G157" s="113"/>
      <c r="H157" s="113"/>
    </row>
    <row r="158" spans="1:8" ht="12.75" customHeight="1" x14ac:dyDescent="0.2">
      <c r="A158" s="113"/>
      <c r="B158" s="113"/>
      <c r="C158" s="113"/>
      <c r="D158" s="113"/>
      <c r="E158" s="113"/>
      <c r="F158" s="113"/>
      <c r="G158" s="113"/>
      <c r="H158" s="113"/>
    </row>
    <row r="159" spans="1:8" ht="12.75" customHeight="1" x14ac:dyDescent="0.2">
      <c r="A159" s="113"/>
      <c r="B159" s="113"/>
      <c r="C159" s="113"/>
      <c r="D159" s="113"/>
      <c r="E159" s="113"/>
      <c r="F159" s="113"/>
      <c r="G159" s="113"/>
      <c r="H159" s="113"/>
    </row>
    <row r="160" spans="1:8" ht="12.75" customHeight="1" x14ac:dyDescent="0.2">
      <c r="A160" s="113"/>
      <c r="B160" s="113"/>
      <c r="C160" s="113"/>
      <c r="D160" s="113"/>
      <c r="E160" s="113"/>
      <c r="F160" s="113"/>
      <c r="G160" s="113"/>
      <c r="H160" s="113"/>
    </row>
    <row r="161" spans="1:8" ht="12.75" customHeight="1" x14ac:dyDescent="0.2">
      <c r="A161" s="113"/>
      <c r="B161" s="113"/>
      <c r="C161" s="113"/>
      <c r="D161" s="113"/>
      <c r="E161" s="113"/>
      <c r="F161" s="113"/>
      <c r="G161" s="113"/>
      <c r="H161" s="113"/>
    </row>
    <row r="162" spans="1:8" ht="12.75" customHeight="1" x14ac:dyDescent="0.2">
      <c r="A162" s="113"/>
      <c r="B162" s="113"/>
      <c r="C162" s="113"/>
      <c r="D162" s="113"/>
      <c r="E162" s="113"/>
      <c r="F162" s="113"/>
      <c r="G162" s="113"/>
      <c r="H162" s="113"/>
    </row>
    <row r="163" spans="1:8" ht="12.75" customHeight="1" x14ac:dyDescent="0.2">
      <c r="A163" s="113"/>
      <c r="B163" s="113"/>
      <c r="C163" s="113"/>
      <c r="D163" s="113"/>
      <c r="E163" s="113"/>
      <c r="F163" s="113"/>
      <c r="G163" s="113"/>
      <c r="H163" s="113"/>
    </row>
    <row r="164" spans="1:8" ht="12.75" customHeight="1" x14ac:dyDescent="0.2">
      <c r="A164" s="113"/>
      <c r="B164" s="113"/>
      <c r="C164" s="113"/>
      <c r="D164" s="113"/>
      <c r="E164" s="113"/>
      <c r="F164" s="113"/>
      <c r="G164" s="113"/>
      <c r="H164" s="113"/>
    </row>
    <row r="165" spans="1:8" ht="12.75" customHeight="1" x14ac:dyDescent="0.2">
      <c r="A165" s="113"/>
      <c r="B165" s="113"/>
      <c r="C165" s="113"/>
      <c r="D165" s="113"/>
      <c r="E165" s="113"/>
      <c r="F165" s="113"/>
      <c r="G165" s="113"/>
      <c r="H165" s="113"/>
    </row>
    <row r="166" spans="1:8" ht="12.75" customHeight="1" x14ac:dyDescent="0.2">
      <c r="A166" s="113"/>
      <c r="B166" s="113"/>
      <c r="C166" s="113"/>
      <c r="D166" s="113"/>
      <c r="E166" s="113"/>
      <c r="F166" s="113"/>
      <c r="G166" s="113"/>
      <c r="H166" s="113"/>
    </row>
    <row r="167" spans="1:8" ht="12.75" customHeight="1" x14ac:dyDescent="0.2">
      <c r="A167" s="113"/>
      <c r="B167" s="113"/>
      <c r="C167" s="113"/>
      <c r="D167" s="113"/>
      <c r="E167" s="113"/>
      <c r="F167" s="113"/>
      <c r="G167" s="113"/>
      <c r="H167" s="113"/>
    </row>
    <row r="168" spans="1:8" ht="12.75" customHeight="1" x14ac:dyDescent="0.2">
      <c r="A168" s="113"/>
      <c r="B168" s="113"/>
      <c r="C168" s="113"/>
      <c r="D168" s="113"/>
      <c r="E168" s="113"/>
      <c r="F168" s="113"/>
      <c r="G168" s="113"/>
      <c r="H168" s="113"/>
    </row>
    <row r="169" spans="1:8" ht="12.75" customHeight="1" x14ac:dyDescent="0.2">
      <c r="A169" s="113"/>
      <c r="B169" s="113"/>
      <c r="C169" s="113"/>
      <c r="D169" s="113"/>
      <c r="E169" s="113"/>
      <c r="F169" s="113"/>
      <c r="G169" s="113"/>
      <c r="H169" s="113"/>
    </row>
    <row r="170" spans="1:8" ht="12.75" customHeight="1" x14ac:dyDescent="0.2">
      <c r="A170" s="113"/>
      <c r="B170" s="113"/>
      <c r="C170" s="113"/>
      <c r="D170" s="113"/>
      <c r="E170" s="113"/>
      <c r="F170" s="113"/>
      <c r="G170" s="113"/>
      <c r="H170" s="113"/>
    </row>
    <row r="171" spans="1:8" ht="12.75" customHeight="1" x14ac:dyDescent="0.2">
      <c r="A171" s="113"/>
      <c r="B171" s="113"/>
      <c r="C171" s="113"/>
      <c r="D171" s="113"/>
      <c r="E171" s="113"/>
      <c r="F171" s="113"/>
      <c r="G171" s="113"/>
      <c r="H171" s="113"/>
    </row>
    <row r="172" spans="1:8" ht="12.75" customHeight="1" x14ac:dyDescent="0.2">
      <c r="A172" s="113"/>
      <c r="B172" s="113"/>
      <c r="C172" s="113"/>
      <c r="D172" s="113"/>
      <c r="E172" s="113"/>
      <c r="F172" s="113"/>
      <c r="G172" s="113"/>
      <c r="H172" s="113"/>
    </row>
    <row r="173" spans="1:8" ht="12.75" customHeight="1" x14ac:dyDescent="0.2">
      <c r="A173" s="113"/>
      <c r="B173" s="113"/>
      <c r="C173" s="113"/>
      <c r="D173" s="113"/>
      <c r="E173" s="113"/>
      <c r="F173" s="113"/>
      <c r="G173" s="113"/>
      <c r="H173" s="113"/>
    </row>
    <row r="174" spans="1:8" ht="12.75" customHeight="1" x14ac:dyDescent="0.2">
      <c r="A174" s="113"/>
      <c r="B174" s="113"/>
      <c r="C174" s="113"/>
      <c r="D174" s="113"/>
      <c r="E174" s="113"/>
      <c r="F174" s="113"/>
      <c r="G174" s="113"/>
      <c r="H174" s="113"/>
    </row>
    <row r="175" spans="1:8" ht="12.75" customHeight="1" x14ac:dyDescent="0.2">
      <c r="A175" s="113"/>
      <c r="B175" s="113"/>
      <c r="C175" s="113"/>
      <c r="D175" s="113"/>
      <c r="E175" s="113"/>
      <c r="F175" s="113"/>
      <c r="G175" s="113"/>
      <c r="H175" s="113"/>
    </row>
    <row r="176" spans="1:8" ht="12.75" customHeight="1" x14ac:dyDescent="0.2">
      <c r="A176" s="113"/>
      <c r="B176" s="113"/>
      <c r="C176" s="113"/>
      <c r="D176" s="113"/>
      <c r="E176" s="113"/>
      <c r="F176" s="113"/>
      <c r="G176" s="113"/>
      <c r="H176" s="113"/>
    </row>
    <row r="177" spans="1:8" ht="12.75" customHeight="1" x14ac:dyDescent="0.2">
      <c r="A177" s="113"/>
      <c r="B177" s="113"/>
      <c r="C177" s="113"/>
      <c r="D177" s="113"/>
      <c r="E177" s="113"/>
      <c r="F177" s="113"/>
      <c r="G177" s="113"/>
      <c r="H177" s="113"/>
    </row>
    <row r="178" spans="1:8" ht="12.75" customHeight="1" x14ac:dyDescent="0.2">
      <c r="A178" s="113"/>
      <c r="B178" s="113"/>
      <c r="C178" s="113"/>
      <c r="D178" s="113"/>
      <c r="E178" s="113"/>
      <c r="F178" s="113"/>
      <c r="G178" s="113"/>
      <c r="H178" s="113"/>
    </row>
    <row r="179" spans="1:8" ht="12.75" customHeight="1" x14ac:dyDescent="0.2">
      <c r="A179" s="113"/>
      <c r="B179" s="113"/>
      <c r="C179" s="113"/>
      <c r="D179" s="113"/>
      <c r="E179" s="113"/>
      <c r="F179" s="113"/>
      <c r="G179" s="113"/>
      <c r="H179" s="113"/>
    </row>
    <row r="180" spans="1:8" ht="12.75" customHeight="1" x14ac:dyDescent="0.2">
      <c r="A180" s="113"/>
      <c r="B180" s="113"/>
      <c r="C180" s="113"/>
      <c r="D180" s="113"/>
      <c r="E180" s="113"/>
      <c r="F180" s="113"/>
      <c r="G180" s="113"/>
      <c r="H180" s="113"/>
    </row>
    <row r="181" spans="1:8" ht="12.75" customHeight="1" x14ac:dyDescent="0.2">
      <c r="A181" s="113"/>
      <c r="B181" s="113"/>
      <c r="C181" s="113"/>
      <c r="D181" s="113"/>
      <c r="E181" s="113"/>
      <c r="F181" s="113"/>
      <c r="G181" s="113"/>
      <c r="H181" s="113"/>
    </row>
    <row r="182" spans="1:8" ht="12.75" customHeight="1" x14ac:dyDescent="0.2">
      <c r="A182" s="113"/>
      <c r="B182" s="113"/>
      <c r="C182" s="113"/>
      <c r="D182" s="113"/>
      <c r="E182" s="113"/>
      <c r="F182" s="113"/>
      <c r="G182" s="113"/>
      <c r="H182" s="113"/>
    </row>
    <row r="183" spans="1:8" ht="12.75" customHeight="1" x14ac:dyDescent="0.2">
      <c r="A183" s="113"/>
      <c r="B183" s="113"/>
      <c r="C183" s="113"/>
      <c r="D183" s="113"/>
      <c r="E183" s="113"/>
      <c r="F183" s="113"/>
      <c r="G183" s="113"/>
      <c r="H183" s="113"/>
    </row>
    <row r="184" spans="1:8" ht="12.75" customHeight="1" x14ac:dyDescent="0.2">
      <c r="A184" s="113"/>
      <c r="B184" s="113"/>
      <c r="C184" s="113"/>
      <c r="D184" s="113"/>
      <c r="E184" s="113"/>
      <c r="F184" s="113"/>
      <c r="G184" s="113"/>
      <c r="H184" s="113"/>
    </row>
    <row r="185" spans="1:8" ht="12.75" customHeight="1" x14ac:dyDescent="0.2">
      <c r="A185" s="113"/>
      <c r="B185" s="113"/>
      <c r="C185" s="113"/>
      <c r="D185" s="113"/>
      <c r="E185" s="113"/>
      <c r="F185" s="113"/>
      <c r="G185" s="113"/>
      <c r="H185" s="113"/>
    </row>
    <row r="186" spans="1:8" ht="12.75" customHeight="1" x14ac:dyDescent="0.2">
      <c r="A186" s="113"/>
      <c r="B186" s="113"/>
      <c r="C186" s="113"/>
      <c r="D186" s="113"/>
      <c r="E186" s="113"/>
      <c r="F186" s="113"/>
      <c r="G186" s="113"/>
      <c r="H186" s="113"/>
    </row>
    <row r="187" spans="1:8" ht="12.75" customHeight="1" x14ac:dyDescent="0.2">
      <c r="A187" s="113"/>
      <c r="B187" s="113"/>
      <c r="C187" s="113"/>
      <c r="D187" s="113"/>
      <c r="E187" s="113"/>
      <c r="F187" s="113"/>
      <c r="G187" s="113"/>
      <c r="H187" s="113"/>
    </row>
    <row r="188" spans="1:8" ht="12.75" customHeight="1" x14ac:dyDescent="0.2">
      <c r="A188" s="113"/>
      <c r="B188" s="113"/>
      <c r="C188" s="113"/>
      <c r="D188" s="113"/>
      <c r="E188" s="113"/>
      <c r="F188" s="113"/>
      <c r="G188" s="113"/>
      <c r="H188" s="113"/>
    </row>
    <row r="189" spans="1:8" ht="12.75" customHeight="1" x14ac:dyDescent="0.2">
      <c r="A189" s="113"/>
      <c r="B189" s="113"/>
      <c r="C189" s="113"/>
      <c r="D189" s="113"/>
      <c r="E189" s="113"/>
      <c r="F189" s="113"/>
      <c r="G189" s="113"/>
      <c r="H189" s="113"/>
    </row>
    <row r="190" spans="1:8" ht="12.75" customHeight="1" x14ac:dyDescent="0.2">
      <c r="A190" s="113"/>
      <c r="B190" s="113"/>
      <c r="C190" s="113"/>
      <c r="D190" s="113"/>
      <c r="E190" s="113"/>
      <c r="F190" s="113"/>
      <c r="G190" s="113"/>
      <c r="H190" s="113"/>
    </row>
    <row r="191" spans="1:8" ht="12.75" customHeight="1" x14ac:dyDescent="0.2">
      <c r="A191" s="113"/>
      <c r="B191" s="113"/>
      <c r="C191" s="113"/>
      <c r="D191" s="113"/>
      <c r="E191" s="113"/>
      <c r="F191" s="113"/>
      <c r="G191" s="113"/>
      <c r="H191" s="113"/>
    </row>
    <row r="192" spans="1:8" ht="12.75" customHeight="1" x14ac:dyDescent="0.2">
      <c r="A192" s="113"/>
      <c r="B192" s="113"/>
      <c r="C192" s="113"/>
      <c r="D192" s="113"/>
      <c r="E192" s="113"/>
      <c r="F192" s="113"/>
      <c r="G192" s="113"/>
      <c r="H192" s="113"/>
    </row>
    <row r="193" spans="1:8" ht="12.75" customHeight="1" x14ac:dyDescent="0.2">
      <c r="A193" s="113"/>
      <c r="B193" s="113"/>
      <c r="C193" s="113"/>
      <c r="D193" s="113"/>
      <c r="E193" s="113"/>
      <c r="F193" s="113"/>
      <c r="G193" s="113"/>
      <c r="H193" s="113"/>
    </row>
    <row r="194" spans="1:8" ht="12.75" customHeight="1" x14ac:dyDescent="0.2">
      <c r="A194" s="113"/>
      <c r="B194" s="113"/>
      <c r="C194" s="113"/>
      <c r="D194" s="113"/>
      <c r="E194" s="113"/>
      <c r="F194" s="113"/>
      <c r="G194" s="113"/>
      <c r="H194" s="113"/>
    </row>
    <row r="195" spans="1:8" ht="12.75" customHeight="1" x14ac:dyDescent="0.2">
      <c r="A195" s="113"/>
      <c r="B195" s="113"/>
      <c r="C195" s="113"/>
      <c r="D195" s="113"/>
      <c r="E195" s="113"/>
      <c r="F195" s="113"/>
      <c r="G195" s="113"/>
      <c r="H195" s="113"/>
    </row>
    <row r="196" spans="1:8" ht="12.75" customHeight="1" x14ac:dyDescent="0.2">
      <c r="A196" s="113"/>
      <c r="B196" s="113"/>
      <c r="C196" s="113"/>
      <c r="D196" s="113"/>
      <c r="E196" s="113"/>
      <c r="F196" s="113"/>
      <c r="G196" s="113"/>
      <c r="H196" s="113"/>
    </row>
    <row r="197" spans="1:8" ht="12.75" customHeight="1" x14ac:dyDescent="0.2">
      <c r="A197" s="113"/>
      <c r="B197" s="113"/>
      <c r="C197" s="113"/>
      <c r="D197" s="113"/>
      <c r="E197" s="113"/>
      <c r="F197" s="113"/>
      <c r="G197" s="113"/>
      <c r="H197" s="113"/>
    </row>
    <row r="198" spans="1:8" ht="12.75" customHeight="1" x14ac:dyDescent="0.2">
      <c r="A198" s="113"/>
      <c r="B198" s="113"/>
      <c r="C198" s="113"/>
      <c r="D198" s="113"/>
      <c r="E198" s="113"/>
      <c r="F198" s="113"/>
      <c r="G198" s="113"/>
      <c r="H198" s="113"/>
    </row>
    <row r="199" spans="1:8" ht="12.75" customHeight="1" x14ac:dyDescent="0.2">
      <c r="A199" s="113"/>
      <c r="B199" s="113"/>
      <c r="C199" s="113"/>
      <c r="D199" s="113"/>
      <c r="E199" s="113"/>
      <c r="F199" s="113"/>
      <c r="G199" s="113"/>
      <c r="H199" s="113"/>
    </row>
    <row r="200" spans="1:8" ht="12.75" customHeight="1" x14ac:dyDescent="0.2">
      <c r="A200" s="113"/>
      <c r="B200" s="113"/>
      <c r="C200" s="113"/>
      <c r="D200" s="113"/>
      <c r="E200" s="113"/>
      <c r="F200" s="113"/>
      <c r="G200" s="113"/>
      <c r="H200" s="113"/>
    </row>
    <row r="201" spans="1:8" ht="12.75" customHeight="1" x14ac:dyDescent="0.2">
      <c r="A201" s="113"/>
      <c r="B201" s="113"/>
      <c r="C201" s="113"/>
      <c r="D201" s="113"/>
      <c r="E201" s="113"/>
      <c r="F201" s="113"/>
      <c r="G201" s="113"/>
      <c r="H201" s="113"/>
    </row>
    <row r="202" spans="1:8" ht="12.75" customHeight="1" x14ac:dyDescent="0.2">
      <c r="A202" s="113"/>
      <c r="B202" s="113"/>
      <c r="C202" s="113"/>
      <c r="D202" s="113"/>
      <c r="E202" s="113"/>
      <c r="F202" s="113"/>
      <c r="G202" s="113"/>
      <c r="H202" s="113"/>
    </row>
    <row r="203" spans="1:8" ht="12.75" customHeight="1" x14ac:dyDescent="0.2">
      <c r="A203" s="113"/>
      <c r="B203" s="113"/>
      <c r="C203" s="113"/>
      <c r="D203" s="113"/>
      <c r="E203" s="113"/>
      <c r="F203" s="113"/>
      <c r="G203" s="113"/>
      <c r="H203" s="113"/>
    </row>
    <row r="204" spans="1:8" ht="12.75" customHeight="1" x14ac:dyDescent="0.2">
      <c r="A204" s="113"/>
      <c r="B204" s="113"/>
      <c r="C204" s="113"/>
      <c r="D204" s="113"/>
      <c r="E204" s="113"/>
      <c r="F204" s="113"/>
      <c r="G204" s="113"/>
      <c r="H204" s="113"/>
    </row>
    <row r="205" spans="1:8" ht="12.75" customHeight="1" x14ac:dyDescent="0.2">
      <c r="A205" s="113"/>
      <c r="B205" s="113"/>
      <c r="C205" s="113"/>
      <c r="D205" s="113"/>
      <c r="E205" s="113"/>
      <c r="F205" s="113"/>
      <c r="G205" s="113"/>
      <c r="H205" s="113"/>
    </row>
    <row r="206" spans="1:8" ht="12.75" customHeight="1" x14ac:dyDescent="0.2">
      <c r="A206" s="113"/>
      <c r="B206" s="113"/>
      <c r="C206" s="113"/>
      <c r="D206" s="113"/>
      <c r="E206" s="113"/>
      <c r="F206" s="113"/>
      <c r="G206" s="113"/>
      <c r="H206" s="113"/>
    </row>
    <row r="207" spans="1:8" ht="12.75" customHeight="1" x14ac:dyDescent="0.2">
      <c r="A207" s="113"/>
      <c r="B207" s="113"/>
      <c r="C207" s="113"/>
      <c r="D207" s="113"/>
      <c r="E207" s="113"/>
      <c r="F207" s="113"/>
      <c r="G207" s="113"/>
      <c r="H207" s="113"/>
    </row>
    <row r="208" spans="1:8" ht="12.75" customHeight="1" x14ac:dyDescent="0.2">
      <c r="A208" s="113"/>
      <c r="B208" s="113"/>
      <c r="C208" s="113"/>
      <c r="D208" s="113"/>
      <c r="E208" s="113"/>
      <c r="F208" s="113"/>
      <c r="G208" s="113"/>
      <c r="H208" s="113"/>
    </row>
    <row r="209" spans="1:8" ht="12.75" customHeight="1" x14ac:dyDescent="0.2">
      <c r="A209" s="113"/>
      <c r="B209" s="113"/>
      <c r="C209" s="113"/>
      <c r="D209" s="113"/>
      <c r="E209" s="113"/>
      <c r="F209" s="113"/>
      <c r="G209" s="113"/>
      <c r="H209" s="113"/>
    </row>
    <row r="210" spans="1:8" ht="12.75" customHeight="1" x14ac:dyDescent="0.2">
      <c r="A210" s="113"/>
      <c r="B210" s="113"/>
      <c r="C210" s="113"/>
      <c r="D210" s="113"/>
      <c r="E210" s="113"/>
      <c r="F210" s="113"/>
      <c r="G210" s="113"/>
      <c r="H210" s="113"/>
    </row>
    <row r="211" spans="1:8" ht="12.75" customHeight="1" x14ac:dyDescent="0.2">
      <c r="A211" s="113"/>
      <c r="B211" s="113"/>
      <c r="C211" s="113"/>
      <c r="D211" s="113"/>
      <c r="E211" s="113"/>
      <c r="F211" s="113"/>
      <c r="G211" s="113"/>
      <c r="H211" s="113"/>
    </row>
    <row r="212" spans="1:8" ht="12.75" customHeight="1" x14ac:dyDescent="0.2">
      <c r="A212" s="113"/>
      <c r="B212" s="113"/>
      <c r="C212" s="113"/>
      <c r="D212" s="113"/>
      <c r="E212" s="113"/>
      <c r="F212" s="113"/>
      <c r="G212" s="113"/>
      <c r="H212" s="113"/>
    </row>
    <row r="213" spans="1:8" ht="12.75" customHeight="1" x14ac:dyDescent="0.2">
      <c r="A213" s="113"/>
      <c r="B213" s="113"/>
      <c r="C213" s="113"/>
      <c r="D213" s="113"/>
      <c r="E213" s="113"/>
      <c r="F213" s="113"/>
      <c r="G213" s="113"/>
      <c r="H213" s="113"/>
    </row>
    <row r="214" spans="1:8" ht="12.75" customHeight="1" x14ac:dyDescent="0.2">
      <c r="A214" s="113"/>
      <c r="B214" s="113"/>
      <c r="C214" s="113"/>
      <c r="D214" s="113"/>
      <c r="E214" s="113"/>
      <c r="F214" s="113"/>
      <c r="G214" s="113"/>
      <c r="H214" s="113"/>
    </row>
    <row r="215" spans="1:8" ht="12.75" customHeight="1" x14ac:dyDescent="0.2">
      <c r="A215" s="113"/>
      <c r="B215" s="113"/>
      <c r="C215" s="113"/>
      <c r="D215" s="113"/>
      <c r="E215" s="113"/>
      <c r="F215" s="113"/>
      <c r="G215" s="113"/>
      <c r="H215" s="113"/>
    </row>
    <row r="216" spans="1:8" ht="12.75" customHeight="1" x14ac:dyDescent="0.2">
      <c r="A216" s="113"/>
      <c r="B216" s="113"/>
      <c r="C216" s="113"/>
      <c r="D216" s="113"/>
      <c r="E216" s="113"/>
      <c r="F216" s="113"/>
      <c r="G216" s="113"/>
      <c r="H216" s="113"/>
    </row>
    <row r="217" spans="1:8" ht="12.75" customHeight="1" x14ac:dyDescent="0.2">
      <c r="A217" s="113"/>
      <c r="B217" s="113"/>
      <c r="C217" s="113"/>
      <c r="D217" s="113"/>
      <c r="E217" s="113"/>
      <c r="F217" s="113"/>
      <c r="G217" s="113"/>
      <c r="H217" s="113"/>
    </row>
    <row r="218" spans="1:8" ht="12.75" customHeight="1" x14ac:dyDescent="0.2">
      <c r="A218" s="113"/>
      <c r="B218" s="113"/>
      <c r="C218" s="113"/>
      <c r="D218" s="113"/>
      <c r="E218" s="113"/>
      <c r="F218" s="113"/>
      <c r="G218" s="113"/>
      <c r="H218" s="113"/>
    </row>
    <row r="219" spans="1:8" ht="12.75" customHeight="1" x14ac:dyDescent="0.2">
      <c r="A219" s="113"/>
      <c r="B219" s="113"/>
      <c r="C219" s="113"/>
      <c r="D219" s="113"/>
      <c r="E219" s="113"/>
      <c r="F219" s="113"/>
      <c r="G219" s="113"/>
      <c r="H219" s="113"/>
    </row>
    <row r="220" spans="1:8" ht="12.75" customHeight="1" x14ac:dyDescent="0.2">
      <c r="A220" s="113"/>
      <c r="B220" s="113"/>
      <c r="C220" s="113"/>
      <c r="D220" s="113"/>
      <c r="E220" s="113"/>
      <c r="F220" s="113"/>
      <c r="G220" s="113"/>
      <c r="H220" s="113"/>
    </row>
    <row r="221" spans="1:8" ht="12.75" customHeight="1" x14ac:dyDescent="0.2">
      <c r="A221" s="113"/>
      <c r="B221" s="113"/>
      <c r="C221" s="113"/>
      <c r="D221" s="113"/>
      <c r="E221" s="113"/>
      <c r="F221" s="113"/>
      <c r="G221" s="113"/>
      <c r="H221" s="113"/>
    </row>
    <row r="222" spans="1:8" ht="12.75" customHeight="1" x14ac:dyDescent="0.2">
      <c r="A222" s="113"/>
      <c r="B222" s="113"/>
      <c r="C222" s="113"/>
      <c r="D222" s="113"/>
      <c r="E222" s="113"/>
      <c r="F222" s="113"/>
      <c r="G222" s="113"/>
      <c r="H222" s="113"/>
    </row>
    <row r="223" spans="1:8" ht="12.75" customHeight="1" x14ac:dyDescent="0.2">
      <c r="A223" s="113"/>
      <c r="B223" s="113"/>
      <c r="C223" s="113"/>
      <c r="D223" s="113"/>
      <c r="E223" s="113"/>
      <c r="F223" s="113"/>
      <c r="G223" s="113"/>
      <c r="H223" s="113"/>
    </row>
    <row r="224" spans="1:8" ht="12.75" customHeight="1" x14ac:dyDescent="0.2">
      <c r="A224" s="113"/>
      <c r="B224" s="113"/>
      <c r="C224" s="113"/>
      <c r="D224" s="113"/>
      <c r="E224" s="113"/>
      <c r="F224" s="113"/>
      <c r="G224" s="113"/>
      <c r="H224" s="113"/>
    </row>
    <row r="225" spans="1:8" ht="12.75" customHeight="1" x14ac:dyDescent="0.2">
      <c r="A225" s="113"/>
      <c r="B225" s="113"/>
      <c r="C225" s="113"/>
      <c r="D225" s="113"/>
      <c r="E225" s="113"/>
      <c r="F225" s="113"/>
      <c r="G225" s="113"/>
      <c r="H225" s="113"/>
    </row>
    <row r="226" spans="1:8" ht="12.75" customHeight="1" x14ac:dyDescent="0.2">
      <c r="A226" s="113"/>
      <c r="B226" s="113"/>
      <c r="C226" s="113"/>
      <c r="D226" s="113"/>
      <c r="E226" s="113"/>
      <c r="F226" s="113"/>
      <c r="G226" s="113"/>
      <c r="H226" s="113"/>
    </row>
    <row r="227" spans="1:8" ht="12.75" customHeight="1" x14ac:dyDescent="0.2">
      <c r="A227" s="113"/>
      <c r="B227" s="113"/>
      <c r="C227" s="113"/>
      <c r="D227" s="113"/>
      <c r="E227" s="113"/>
      <c r="F227" s="113"/>
      <c r="G227" s="113"/>
      <c r="H227" s="113"/>
    </row>
    <row r="228" spans="1:8" ht="12.75" customHeight="1" x14ac:dyDescent="0.2">
      <c r="A228" s="113"/>
      <c r="B228" s="113"/>
      <c r="C228" s="113"/>
      <c r="D228" s="113"/>
      <c r="E228" s="113"/>
      <c r="F228" s="113"/>
      <c r="G228" s="113"/>
      <c r="H228" s="113"/>
    </row>
    <row r="229" spans="1:8" ht="12.75" customHeight="1" x14ac:dyDescent="0.2">
      <c r="A229" s="113"/>
      <c r="B229" s="113"/>
      <c r="C229" s="113"/>
      <c r="D229" s="113"/>
      <c r="E229" s="113"/>
      <c r="F229" s="113"/>
      <c r="G229" s="113"/>
      <c r="H229" s="113"/>
    </row>
    <row r="230" spans="1:8" ht="12.75" customHeight="1" x14ac:dyDescent="0.2">
      <c r="A230" s="113"/>
      <c r="B230" s="113"/>
      <c r="C230" s="113"/>
      <c r="D230" s="113"/>
      <c r="E230" s="113"/>
      <c r="F230" s="113"/>
      <c r="G230" s="113"/>
      <c r="H230" s="113"/>
    </row>
    <row r="231" spans="1:8" ht="12.75" customHeight="1" x14ac:dyDescent="0.2">
      <c r="A231" s="113"/>
      <c r="B231" s="113"/>
      <c r="C231" s="113"/>
      <c r="D231" s="113"/>
      <c r="E231" s="113"/>
      <c r="F231" s="113"/>
      <c r="G231" s="113"/>
      <c r="H231" s="113"/>
    </row>
    <row r="232" spans="1:8" ht="12.75" customHeight="1" x14ac:dyDescent="0.2">
      <c r="A232" s="113"/>
      <c r="B232" s="113"/>
      <c r="C232" s="113"/>
      <c r="D232" s="113"/>
      <c r="E232" s="113"/>
      <c r="F232" s="113"/>
      <c r="G232" s="113"/>
      <c r="H232" s="113"/>
    </row>
    <row r="233" spans="1:8" ht="12.75" customHeight="1" x14ac:dyDescent="0.2">
      <c r="A233" s="113"/>
      <c r="B233" s="113"/>
      <c r="C233" s="113"/>
      <c r="D233" s="113"/>
      <c r="E233" s="113"/>
      <c r="F233" s="113"/>
      <c r="G233" s="113"/>
      <c r="H233" s="113"/>
    </row>
    <row r="234" spans="1:8" ht="12.75" customHeight="1" x14ac:dyDescent="0.2">
      <c r="A234" s="113"/>
      <c r="B234" s="113"/>
      <c r="C234" s="113"/>
      <c r="D234" s="113"/>
      <c r="E234" s="113"/>
      <c r="F234" s="113"/>
      <c r="G234" s="113"/>
      <c r="H234" s="113"/>
    </row>
    <row r="235" spans="1:8" ht="12.75" customHeight="1" x14ac:dyDescent="0.2">
      <c r="A235" s="113"/>
      <c r="B235" s="113"/>
      <c r="C235" s="113"/>
      <c r="D235" s="113"/>
      <c r="E235" s="113"/>
      <c r="F235" s="113"/>
      <c r="G235" s="113"/>
      <c r="H235" s="113"/>
    </row>
    <row r="236" spans="1:8" ht="12.75" customHeight="1" x14ac:dyDescent="0.2">
      <c r="A236" s="113"/>
      <c r="B236" s="113"/>
      <c r="C236" s="113"/>
      <c r="D236" s="113"/>
      <c r="E236" s="113"/>
      <c r="F236" s="113"/>
      <c r="G236" s="113"/>
      <c r="H236" s="113"/>
    </row>
    <row r="237" spans="1:8" ht="12.75" customHeight="1" x14ac:dyDescent="0.2">
      <c r="A237" s="113"/>
      <c r="B237" s="113"/>
      <c r="C237" s="113"/>
      <c r="D237" s="113"/>
      <c r="E237" s="113"/>
      <c r="F237" s="113"/>
      <c r="G237" s="113"/>
      <c r="H237" s="113"/>
    </row>
    <row r="238" spans="1:8" ht="12.75" customHeight="1" x14ac:dyDescent="0.2">
      <c r="A238" s="113"/>
      <c r="B238" s="113"/>
      <c r="C238" s="113"/>
      <c r="D238" s="113"/>
      <c r="E238" s="113"/>
      <c r="F238" s="113"/>
      <c r="G238" s="113"/>
      <c r="H238" s="113"/>
    </row>
    <row r="239" spans="1:8" ht="12.75" customHeight="1" x14ac:dyDescent="0.2">
      <c r="A239" s="113"/>
      <c r="B239" s="113"/>
      <c r="C239" s="113"/>
      <c r="D239" s="113"/>
      <c r="E239" s="113"/>
      <c r="F239" s="113"/>
      <c r="G239" s="113"/>
      <c r="H239" s="113"/>
    </row>
    <row r="240" spans="1:8" ht="12.75" customHeight="1" x14ac:dyDescent="0.2">
      <c r="A240" s="113"/>
      <c r="B240" s="113"/>
      <c r="C240" s="113"/>
      <c r="D240" s="113"/>
      <c r="E240" s="113"/>
      <c r="F240" s="113"/>
      <c r="G240" s="113"/>
      <c r="H240" s="113"/>
    </row>
    <row r="241" spans="1:8" ht="12.75" customHeight="1" x14ac:dyDescent="0.2">
      <c r="A241" s="113"/>
      <c r="B241" s="113"/>
      <c r="C241" s="113"/>
      <c r="D241" s="113"/>
      <c r="E241" s="113"/>
      <c r="F241" s="113"/>
      <c r="G241" s="113"/>
      <c r="H241" s="113"/>
    </row>
    <row r="242" spans="1:8" ht="12.75" customHeight="1" x14ac:dyDescent="0.2">
      <c r="A242" s="113"/>
      <c r="B242" s="113"/>
      <c r="C242" s="113"/>
      <c r="D242" s="113"/>
      <c r="E242" s="113"/>
      <c r="F242" s="113"/>
      <c r="G242" s="113"/>
      <c r="H242" s="113"/>
    </row>
    <row r="243" spans="1:8" ht="12.75" customHeight="1" x14ac:dyDescent="0.2">
      <c r="A243" s="113"/>
      <c r="B243" s="113"/>
      <c r="C243" s="113"/>
      <c r="D243" s="113"/>
      <c r="E243" s="113"/>
      <c r="F243" s="113"/>
      <c r="G243" s="113"/>
      <c r="H243" s="113"/>
    </row>
    <row r="244" spans="1:8" ht="12.75" customHeight="1" x14ac:dyDescent="0.2">
      <c r="A244" s="113"/>
      <c r="B244" s="113"/>
      <c r="C244" s="113"/>
      <c r="D244" s="113"/>
      <c r="E244" s="113"/>
      <c r="F244" s="113"/>
      <c r="G244" s="113"/>
      <c r="H244" s="113"/>
    </row>
    <row r="245" spans="1:8" ht="12.75" customHeight="1" x14ac:dyDescent="0.2">
      <c r="A245" s="113"/>
      <c r="B245" s="113"/>
      <c r="C245" s="113"/>
      <c r="D245" s="113"/>
      <c r="E245" s="113"/>
      <c r="F245" s="113"/>
      <c r="G245" s="113"/>
      <c r="H245" s="113"/>
    </row>
    <row r="246" spans="1:8" ht="12.75" customHeight="1" x14ac:dyDescent="0.2">
      <c r="A246" s="113"/>
      <c r="B246" s="113"/>
      <c r="C246" s="113"/>
      <c r="D246" s="113"/>
      <c r="E246" s="113"/>
      <c r="F246" s="113"/>
      <c r="G246" s="113"/>
      <c r="H246" s="113"/>
    </row>
    <row r="247" spans="1:8" ht="12.75" customHeight="1" x14ac:dyDescent="0.2">
      <c r="A247" s="113"/>
      <c r="B247" s="113"/>
      <c r="C247" s="113"/>
      <c r="D247" s="113"/>
      <c r="E247" s="113"/>
      <c r="F247" s="113"/>
      <c r="G247" s="113"/>
      <c r="H247" s="113"/>
    </row>
    <row r="248" spans="1:8" ht="12.75" customHeight="1" x14ac:dyDescent="0.2">
      <c r="A248" s="113"/>
      <c r="B248" s="113"/>
      <c r="C248" s="113"/>
      <c r="D248" s="113"/>
      <c r="E248" s="113"/>
      <c r="F248" s="113"/>
      <c r="G248" s="113"/>
      <c r="H248" s="113"/>
    </row>
    <row r="249" spans="1:8" ht="12.75" customHeight="1" x14ac:dyDescent="0.2">
      <c r="A249" s="113"/>
      <c r="B249" s="113"/>
      <c r="C249" s="113"/>
      <c r="D249" s="113"/>
      <c r="E249" s="113"/>
      <c r="F249" s="113"/>
      <c r="G249" s="113"/>
      <c r="H249" s="113"/>
    </row>
    <row r="250" spans="1:8" ht="12.75" customHeight="1" x14ac:dyDescent="0.2">
      <c r="A250" s="113"/>
      <c r="B250" s="113"/>
      <c r="C250" s="113"/>
      <c r="D250" s="113"/>
      <c r="E250" s="113"/>
      <c r="F250" s="113"/>
      <c r="G250" s="113"/>
      <c r="H250" s="113"/>
    </row>
    <row r="251" spans="1:8" ht="12.75" customHeight="1" x14ac:dyDescent="0.2">
      <c r="A251" s="113"/>
      <c r="B251" s="113"/>
      <c r="C251" s="113"/>
      <c r="D251" s="113"/>
      <c r="E251" s="113"/>
      <c r="F251" s="113"/>
      <c r="G251" s="113"/>
      <c r="H251" s="113"/>
    </row>
    <row r="252" spans="1:8" ht="12.75" customHeight="1" x14ac:dyDescent="0.2">
      <c r="A252" s="113"/>
      <c r="B252" s="113"/>
      <c r="C252" s="113"/>
      <c r="D252" s="113"/>
      <c r="E252" s="113"/>
      <c r="F252" s="113"/>
      <c r="G252" s="113"/>
      <c r="H252" s="113"/>
    </row>
    <row r="253" spans="1:8" ht="12.75" customHeight="1" x14ac:dyDescent="0.2">
      <c r="A253" s="113"/>
      <c r="B253" s="113"/>
      <c r="C253" s="113"/>
      <c r="D253" s="113"/>
      <c r="E253" s="113"/>
      <c r="F253" s="113"/>
      <c r="G253" s="113"/>
      <c r="H253" s="113"/>
    </row>
    <row r="254" spans="1:8" ht="12.75" customHeight="1" x14ac:dyDescent="0.2">
      <c r="A254" s="113"/>
      <c r="B254" s="113"/>
      <c r="C254" s="113"/>
      <c r="D254" s="113"/>
      <c r="E254" s="113"/>
      <c r="F254" s="113"/>
      <c r="G254" s="113"/>
      <c r="H254" s="113"/>
    </row>
    <row r="255" spans="1:8" ht="12.75" customHeight="1" x14ac:dyDescent="0.2">
      <c r="A255" s="113"/>
      <c r="B255" s="113"/>
      <c r="C255" s="113"/>
      <c r="D255" s="113"/>
      <c r="E255" s="113"/>
      <c r="F255" s="113"/>
      <c r="G255" s="113"/>
      <c r="H255" s="113"/>
    </row>
    <row r="256" spans="1:8" ht="12.75" customHeight="1" x14ac:dyDescent="0.2">
      <c r="A256" s="113"/>
      <c r="B256" s="113"/>
      <c r="C256" s="113"/>
      <c r="D256" s="113"/>
      <c r="E256" s="113"/>
      <c r="F256" s="113"/>
      <c r="G256" s="113"/>
      <c r="H256" s="113"/>
    </row>
    <row r="257" spans="1:8" ht="12.75" customHeight="1" x14ac:dyDescent="0.2">
      <c r="A257" s="113"/>
      <c r="B257" s="113"/>
      <c r="C257" s="113"/>
      <c r="D257" s="113"/>
      <c r="E257" s="113"/>
      <c r="F257" s="113"/>
      <c r="G257" s="113"/>
      <c r="H257" s="113"/>
    </row>
    <row r="258" spans="1:8" ht="12.75" customHeight="1" x14ac:dyDescent="0.2">
      <c r="A258" s="113"/>
      <c r="B258" s="113"/>
      <c r="C258" s="113"/>
      <c r="D258" s="113"/>
      <c r="E258" s="113"/>
      <c r="F258" s="113"/>
      <c r="G258" s="113"/>
      <c r="H258" s="113"/>
    </row>
    <row r="259" spans="1:8" ht="12.75" customHeight="1" x14ac:dyDescent="0.2">
      <c r="A259" s="113"/>
      <c r="B259" s="113"/>
      <c r="C259" s="113"/>
      <c r="D259" s="113"/>
      <c r="E259" s="113"/>
      <c r="F259" s="113"/>
      <c r="G259" s="113"/>
      <c r="H259" s="113"/>
    </row>
    <row r="260" spans="1:8" ht="12.75" customHeight="1" x14ac:dyDescent="0.2">
      <c r="A260" s="113"/>
      <c r="B260" s="113"/>
      <c r="C260" s="113"/>
      <c r="D260" s="113"/>
      <c r="E260" s="113"/>
      <c r="F260" s="113"/>
      <c r="G260" s="113"/>
      <c r="H260" s="113"/>
    </row>
    <row r="261" spans="1:8" ht="12.75" customHeight="1" x14ac:dyDescent="0.2">
      <c r="A261" s="113"/>
      <c r="B261" s="113"/>
      <c r="C261" s="113"/>
      <c r="D261" s="113"/>
      <c r="E261" s="113"/>
      <c r="F261" s="113"/>
      <c r="G261" s="113"/>
      <c r="H261" s="113"/>
    </row>
    <row r="262" spans="1:8" ht="12.75" customHeight="1" x14ac:dyDescent="0.2">
      <c r="A262" s="113"/>
      <c r="B262" s="113"/>
      <c r="C262" s="113"/>
      <c r="D262" s="113"/>
      <c r="E262" s="113"/>
      <c r="F262" s="113"/>
      <c r="G262" s="113"/>
      <c r="H262" s="113"/>
    </row>
    <row r="263" spans="1:8" ht="12.75" customHeight="1" x14ac:dyDescent="0.2">
      <c r="A263" s="113"/>
      <c r="B263" s="113"/>
      <c r="C263" s="113"/>
      <c r="D263" s="113"/>
      <c r="E263" s="113"/>
      <c r="F263" s="113"/>
      <c r="G263" s="113"/>
      <c r="H263" s="113"/>
    </row>
    <row r="264" spans="1:8" ht="12.75" customHeight="1" x14ac:dyDescent="0.2">
      <c r="A264" s="113"/>
      <c r="B264" s="113"/>
      <c r="C264" s="113"/>
      <c r="D264" s="113"/>
      <c r="E264" s="113"/>
      <c r="F264" s="113"/>
      <c r="G264" s="113"/>
      <c r="H264" s="113"/>
    </row>
    <row r="265" spans="1:8" ht="12.75" customHeight="1" x14ac:dyDescent="0.2">
      <c r="A265" s="113"/>
      <c r="B265" s="113"/>
      <c r="C265" s="113"/>
      <c r="D265" s="113"/>
      <c r="E265" s="113"/>
      <c r="F265" s="113"/>
      <c r="G265" s="113"/>
      <c r="H265" s="113"/>
    </row>
    <row r="266" spans="1:8" ht="12.75" customHeight="1" x14ac:dyDescent="0.2">
      <c r="A266" s="113"/>
      <c r="B266" s="113"/>
      <c r="C266" s="113"/>
      <c r="D266" s="113"/>
      <c r="E266" s="113"/>
      <c r="F266" s="113"/>
      <c r="G266" s="113"/>
      <c r="H266" s="113"/>
    </row>
    <row r="267" spans="1:8" ht="12.75" customHeight="1" x14ac:dyDescent="0.2">
      <c r="A267" s="113"/>
      <c r="B267" s="113"/>
      <c r="C267" s="113"/>
      <c r="D267" s="113"/>
      <c r="E267" s="113"/>
      <c r="F267" s="113"/>
      <c r="G267" s="113"/>
      <c r="H267" s="113"/>
    </row>
    <row r="268" spans="1:8" ht="12.75" customHeight="1" x14ac:dyDescent="0.2">
      <c r="A268" s="113"/>
      <c r="B268" s="113"/>
      <c r="C268" s="113"/>
      <c r="D268" s="113"/>
      <c r="E268" s="113"/>
      <c r="F268" s="113"/>
      <c r="G268" s="113"/>
      <c r="H268" s="113"/>
    </row>
    <row r="269" spans="1:8" ht="12.75" customHeight="1" x14ac:dyDescent="0.2">
      <c r="A269" s="113"/>
      <c r="B269" s="113"/>
      <c r="C269" s="113"/>
      <c r="D269" s="113"/>
      <c r="E269" s="113"/>
      <c r="F269" s="113"/>
      <c r="G269" s="113"/>
      <c r="H269" s="113"/>
    </row>
    <row r="270" spans="1:8" ht="12.75" customHeight="1" x14ac:dyDescent="0.2">
      <c r="A270" s="113"/>
      <c r="B270" s="113"/>
      <c r="C270" s="113"/>
      <c r="D270" s="113"/>
      <c r="E270" s="113"/>
      <c r="F270" s="113"/>
      <c r="G270" s="113"/>
      <c r="H270" s="113"/>
    </row>
    <row r="271" spans="1:8" ht="12.75" customHeight="1" x14ac:dyDescent="0.2">
      <c r="A271" s="113"/>
      <c r="B271" s="113"/>
      <c r="C271" s="113"/>
      <c r="D271" s="113"/>
      <c r="E271" s="113"/>
      <c r="F271" s="113"/>
      <c r="G271" s="113"/>
      <c r="H271" s="113"/>
    </row>
    <row r="272" spans="1:8" ht="12.75" customHeight="1" x14ac:dyDescent="0.2">
      <c r="A272" s="113"/>
      <c r="B272" s="113"/>
      <c r="C272" s="113"/>
      <c r="D272" s="113"/>
      <c r="E272" s="113"/>
      <c r="F272" s="113"/>
      <c r="G272" s="113"/>
      <c r="H272" s="113"/>
    </row>
    <row r="273" spans="1:8" ht="12.75" customHeight="1" x14ac:dyDescent="0.2">
      <c r="A273" s="113"/>
      <c r="B273" s="113"/>
      <c r="C273" s="113"/>
      <c r="D273" s="113"/>
      <c r="E273" s="113"/>
      <c r="F273" s="113"/>
      <c r="G273" s="113"/>
      <c r="H273" s="113"/>
    </row>
    <row r="274" spans="1:8" ht="12.75" customHeight="1" x14ac:dyDescent="0.2">
      <c r="A274" s="113"/>
      <c r="B274" s="113"/>
      <c r="C274" s="113"/>
      <c r="D274" s="113"/>
      <c r="E274" s="113"/>
      <c r="F274" s="113"/>
      <c r="G274" s="113"/>
      <c r="H274" s="113"/>
    </row>
    <row r="275" spans="1:8" ht="12.75" customHeight="1" x14ac:dyDescent="0.2">
      <c r="A275" s="113"/>
      <c r="B275" s="113"/>
      <c r="C275" s="113"/>
      <c r="D275" s="113"/>
      <c r="E275" s="113"/>
      <c r="F275" s="113"/>
      <c r="G275" s="113"/>
      <c r="H275" s="113"/>
    </row>
    <row r="276" spans="1:8" ht="12.75" customHeight="1" x14ac:dyDescent="0.2">
      <c r="A276" s="113"/>
      <c r="B276" s="113"/>
      <c r="C276" s="113"/>
      <c r="D276" s="113"/>
      <c r="E276" s="113"/>
      <c r="F276" s="113"/>
      <c r="G276" s="113"/>
      <c r="H276" s="113"/>
    </row>
    <row r="277" spans="1:8" ht="12.75" customHeight="1" x14ac:dyDescent="0.2">
      <c r="A277" s="113"/>
      <c r="B277" s="113"/>
      <c r="C277" s="113"/>
      <c r="D277" s="113"/>
      <c r="E277" s="113"/>
      <c r="F277" s="113"/>
      <c r="G277" s="113"/>
      <c r="H277" s="113"/>
    </row>
    <row r="278" spans="1:8" ht="12.75" customHeight="1" x14ac:dyDescent="0.2">
      <c r="A278" s="113"/>
      <c r="B278" s="113"/>
      <c r="C278" s="113"/>
      <c r="D278" s="113"/>
      <c r="E278" s="113"/>
      <c r="F278" s="113"/>
      <c r="G278" s="113"/>
      <c r="H278" s="113"/>
    </row>
    <row r="279" spans="1:8" ht="12.75" customHeight="1" x14ac:dyDescent="0.2">
      <c r="A279" s="113"/>
      <c r="B279" s="113"/>
      <c r="C279" s="113"/>
      <c r="D279" s="113"/>
      <c r="E279" s="113"/>
      <c r="F279" s="113"/>
      <c r="G279" s="113"/>
      <c r="H279" s="113"/>
    </row>
    <row r="280" spans="1:8" ht="12.75" customHeight="1" x14ac:dyDescent="0.2">
      <c r="A280" s="113"/>
      <c r="B280" s="113"/>
      <c r="C280" s="113"/>
      <c r="D280" s="113"/>
      <c r="E280" s="113"/>
      <c r="F280" s="113"/>
      <c r="G280" s="113"/>
      <c r="H280" s="113"/>
    </row>
    <row r="281" spans="1:8" ht="12.75" customHeight="1" x14ac:dyDescent="0.2">
      <c r="A281" s="113"/>
      <c r="B281" s="113"/>
      <c r="C281" s="113"/>
      <c r="D281" s="113"/>
      <c r="E281" s="113"/>
      <c r="F281" s="113"/>
      <c r="G281" s="113"/>
      <c r="H281" s="113"/>
    </row>
    <row r="282" spans="1:8" ht="12.75" customHeight="1" x14ac:dyDescent="0.2">
      <c r="A282" s="113"/>
      <c r="B282" s="113"/>
      <c r="C282" s="113"/>
      <c r="D282" s="113"/>
      <c r="E282" s="113"/>
      <c r="F282" s="113"/>
      <c r="G282" s="113"/>
      <c r="H282" s="113"/>
    </row>
    <row r="283" spans="1:8" ht="12.75" customHeight="1" x14ac:dyDescent="0.2">
      <c r="A283" s="113"/>
      <c r="B283" s="113"/>
      <c r="C283" s="113"/>
      <c r="D283" s="113"/>
      <c r="E283" s="113"/>
      <c r="F283" s="113"/>
      <c r="G283" s="113"/>
      <c r="H283" s="113"/>
    </row>
    <row r="284" spans="1:8" ht="12.75" customHeight="1" x14ac:dyDescent="0.2">
      <c r="A284" s="113"/>
      <c r="B284" s="113"/>
      <c r="C284" s="113"/>
      <c r="D284" s="113"/>
      <c r="E284" s="113"/>
      <c r="F284" s="113"/>
      <c r="G284" s="113"/>
      <c r="H284" s="113"/>
    </row>
    <row r="285" spans="1:8" ht="12.75" customHeight="1" x14ac:dyDescent="0.2">
      <c r="A285" s="113"/>
      <c r="B285" s="113"/>
      <c r="C285" s="113"/>
      <c r="D285" s="113"/>
      <c r="E285" s="113"/>
      <c r="F285" s="113"/>
      <c r="G285" s="113"/>
      <c r="H285" s="113"/>
    </row>
    <row r="286" spans="1:8" ht="12.75" customHeight="1" x14ac:dyDescent="0.2">
      <c r="A286" s="113"/>
      <c r="B286" s="113"/>
      <c r="C286" s="113"/>
      <c r="D286" s="113"/>
      <c r="E286" s="113"/>
      <c r="F286" s="113"/>
      <c r="G286" s="113"/>
      <c r="H286" s="113"/>
    </row>
    <row r="287" spans="1:8" ht="12.75" customHeight="1" x14ac:dyDescent="0.2">
      <c r="A287" s="113"/>
      <c r="B287" s="113"/>
      <c r="C287" s="113"/>
      <c r="D287" s="113"/>
      <c r="E287" s="113"/>
      <c r="F287" s="113"/>
      <c r="G287" s="113"/>
      <c r="H287" s="113"/>
    </row>
    <row r="288" spans="1:8" ht="12.75" customHeight="1" x14ac:dyDescent="0.2">
      <c r="A288" s="113"/>
      <c r="B288" s="113"/>
      <c r="C288" s="113"/>
      <c r="D288" s="113"/>
      <c r="E288" s="113"/>
      <c r="F288" s="113"/>
      <c r="G288" s="113"/>
      <c r="H288" s="113"/>
    </row>
    <row r="289" spans="1:8" ht="12.75" customHeight="1" x14ac:dyDescent="0.2">
      <c r="A289" s="113"/>
      <c r="B289" s="113"/>
      <c r="C289" s="113"/>
      <c r="D289" s="113"/>
      <c r="E289" s="113"/>
      <c r="F289" s="113"/>
      <c r="G289" s="113"/>
      <c r="H289" s="113"/>
    </row>
    <row r="290" spans="1:8" ht="12.75" customHeight="1" x14ac:dyDescent="0.2">
      <c r="A290" s="113"/>
      <c r="B290" s="113"/>
      <c r="C290" s="113"/>
      <c r="D290" s="113"/>
      <c r="E290" s="113"/>
      <c r="F290" s="113"/>
      <c r="G290" s="113"/>
      <c r="H290" s="113"/>
    </row>
    <row r="291" spans="1:8" ht="12.75" customHeight="1" x14ac:dyDescent="0.2">
      <c r="A291" s="113"/>
      <c r="B291" s="113"/>
      <c r="C291" s="113"/>
      <c r="D291" s="113"/>
      <c r="E291" s="113"/>
      <c r="F291" s="113"/>
      <c r="G291" s="113"/>
      <c r="H291" s="113"/>
    </row>
    <row r="292" spans="1:8" ht="12.75" customHeight="1" x14ac:dyDescent="0.2">
      <c r="A292" s="113"/>
      <c r="B292" s="113"/>
      <c r="C292" s="113"/>
      <c r="D292" s="113"/>
      <c r="E292" s="113"/>
      <c r="F292" s="113"/>
      <c r="G292" s="113"/>
      <c r="H292" s="113"/>
    </row>
    <row r="293" spans="1:8" ht="12.75" customHeight="1" x14ac:dyDescent="0.2">
      <c r="A293" s="113"/>
      <c r="B293" s="113"/>
      <c r="C293" s="113"/>
      <c r="D293" s="113"/>
      <c r="E293" s="113"/>
      <c r="F293" s="113"/>
      <c r="G293" s="113"/>
      <c r="H293" s="113"/>
    </row>
    <row r="294" spans="1:8" ht="12.75" customHeight="1" x14ac:dyDescent="0.2">
      <c r="A294" s="113"/>
      <c r="B294" s="113"/>
      <c r="C294" s="113"/>
      <c r="D294" s="113"/>
      <c r="E294" s="113"/>
      <c r="F294" s="113"/>
      <c r="G294" s="113"/>
      <c r="H294" s="113"/>
    </row>
    <row r="295" spans="1:8" ht="12.75" customHeight="1" x14ac:dyDescent="0.2">
      <c r="A295" s="113"/>
      <c r="B295" s="113"/>
      <c r="C295" s="113"/>
      <c r="D295" s="113"/>
      <c r="E295" s="113"/>
      <c r="F295" s="113"/>
      <c r="G295" s="113"/>
      <c r="H295" s="113"/>
    </row>
    <row r="296" spans="1:8" ht="12.75" customHeight="1" x14ac:dyDescent="0.2">
      <c r="A296" s="113"/>
      <c r="B296" s="113"/>
      <c r="C296" s="113"/>
      <c r="D296" s="113"/>
      <c r="E296" s="113"/>
      <c r="F296" s="113"/>
      <c r="G296" s="113"/>
      <c r="H296" s="113"/>
    </row>
    <row r="297" spans="1:8" ht="12.75" customHeight="1" x14ac:dyDescent="0.2">
      <c r="A297" s="113"/>
      <c r="B297" s="113"/>
      <c r="C297" s="113"/>
      <c r="D297" s="113"/>
      <c r="E297" s="113"/>
      <c r="F297" s="113"/>
      <c r="G297" s="113"/>
      <c r="H297" s="113"/>
    </row>
    <row r="298" spans="1:8" ht="12.75" customHeight="1" x14ac:dyDescent="0.2">
      <c r="A298" s="113"/>
      <c r="B298" s="113"/>
      <c r="C298" s="113"/>
      <c r="D298" s="113"/>
      <c r="E298" s="113"/>
      <c r="F298" s="113"/>
      <c r="G298" s="113"/>
      <c r="H298" s="113"/>
    </row>
    <row r="299" spans="1:8" ht="12.75" customHeight="1" x14ac:dyDescent="0.2">
      <c r="A299" s="113"/>
      <c r="B299" s="113"/>
      <c r="C299" s="113"/>
      <c r="D299" s="113"/>
      <c r="E299" s="113"/>
      <c r="F299" s="113"/>
      <c r="G299" s="113"/>
      <c r="H299" s="113"/>
    </row>
    <row r="300" spans="1:8" ht="12.75" customHeight="1" x14ac:dyDescent="0.2">
      <c r="A300" s="113"/>
      <c r="B300" s="113"/>
      <c r="C300" s="113"/>
      <c r="D300" s="113"/>
      <c r="E300" s="113"/>
      <c r="F300" s="113"/>
      <c r="G300" s="113"/>
      <c r="H300" s="113"/>
    </row>
    <row r="301" spans="1:8" ht="12.75" customHeight="1" x14ac:dyDescent="0.2">
      <c r="A301" s="113"/>
      <c r="B301" s="113"/>
      <c r="C301" s="113"/>
      <c r="D301" s="113"/>
      <c r="E301" s="113"/>
      <c r="F301" s="113"/>
      <c r="G301" s="113"/>
      <c r="H301" s="113"/>
    </row>
    <row r="302" spans="1:8" ht="12.75" customHeight="1" x14ac:dyDescent="0.2">
      <c r="A302" s="113"/>
      <c r="B302" s="113"/>
      <c r="C302" s="113"/>
      <c r="D302" s="113"/>
      <c r="E302" s="113"/>
      <c r="F302" s="113"/>
      <c r="G302" s="113"/>
      <c r="H302" s="113"/>
    </row>
    <row r="303" spans="1:8" ht="12.75" customHeight="1" x14ac:dyDescent="0.2">
      <c r="A303" s="113"/>
      <c r="B303" s="113"/>
      <c r="C303" s="113"/>
      <c r="D303" s="113"/>
      <c r="E303" s="113"/>
      <c r="F303" s="113"/>
      <c r="G303" s="113"/>
      <c r="H303" s="113"/>
    </row>
    <row r="304" spans="1:8" ht="12.75" customHeight="1" x14ac:dyDescent="0.2">
      <c r="A304" s="113"/>
      <c r="B304" s="113"/>
      <c r="C304" s="113"/>
      <c r="D304" s="113"/>
      <c r="E304" s="113"/>
      <c r="F304" s="113"/>
      <c r="G304" s="113"/>
      <c r="H304" s="113"/>
    </row>
    <row r="305" spans="1:8" ht="12.75" customHeight="1" x14ac:dyDescent="0.2">
      <c r="A305" s="113"/>
      <c r="B305" s="113"/>
      <c r="C305" s="113"/>
      <c r="D305" s="113"/>
      <c r="E305" s="113"/>
      <c r="F305" s="113"/>
      <c r="G305" s="113"/>
      <c r="H305" s="113"/>
    </row>
    <row r="306" spans="1:8" ht="12.75" customHeight="1" x14ac:dyDescent="0.2">
      <c r="A306" s="113"/>
      <c r="B306" s="113"/>
      <c r="C306" s="113"/>
      <c r="D306" s="113"/>
      <c r="E306" s="113"/>
      <c r="F306" s="113"/>
      <c r="G306" s="113"/>
      <c r="H306" s="113"/>
    </row>
    <row r="307" spans="1:8" ht="12.75" customHeight="1" x14ac:dyDescent="0.2">
      <c r="A307" s="113"/>
      <c r="B307" s="113"/>
      <c r="C307" s="113"/>
      <c r="D307" s="113"/>
      <c r="E307" s="113"/>
      <c r="F307" s="113"/>
      <c r="G307" s="113"/>
      <c r="H307" s="113"/>
    </row>
    <row r="308" spans="1:8" ht="12.75" customHeight="1" x14ac:dyDescent="0.2">
      <c r="A308" s="113"/>
      <c r="B308" s="113"/>
      <c r="C308" s="113"/>
      <c r="D308" s="113"/>
      <c r="E308" s="113"/>
      <c r="F308" s="113"/>
      <c r="G308" s="113"/>
      <c r="H308" s="113"/>
    </row>
    <row r="309" spans="1:8" ht="12.75" customHeight="1" x14ac:dyDescent="0.2">
      <c r="A309" s="113"/>
      <c r="B309" s="113"/>
      <c r="C309" s="113"/>
      <c r="D309" s="113"/>
      <c r="E309" s="113"/>
      <c r="F309" s="113"/>
      <c r="G309" s="113"/>
      <c r="H309" s="113"/>
    </row>
    <row r="310" spans="1:8" ht="12.75" customHeight="1" x14ac:dyDescent="0.2">
      <c r="A310" s="113"/>
      <c r="B310" s="113"/>
      <c r="C310" s="113"/>
      <c r="D310" s="113"/>
      <c r="E310" s="113"/>
      <c r="F310" s="113"/>
      <c r="G310" s="113"/>
      <c r="H310" s="113"/>
    </row>
    <row r="311" spans="1:8" ht="12.75" customHeight="1" x14ac:dyDescent="0.2">
      <c r="A311" s="113"/>
      <c r="B311" s="113"/>
      <c r="C311" s="113"/>
      <c r="D311" s="113"/>
      <c r="E311" s="113"/>
      <c r="F311" s="113"/>
      <c r="G311" s="113"/>
      <c r="H311" s="113"/>
    </row>
    <row r="312" spans="1:8" ht="12.75" customHeight="1" x14ac:dyDescent="0.2">
      <c r="A312" s="113"/>
      <c r="B312" s="113"/>
      <c r="C312" s="113"/>
      <c r="D312" s="113"/>
      <c r="E312" s="113"/>
      <c r="F312" s="113"/>
      <c r="G312" s="113"/>
      <c r="H312" s="113"/>
    </row>
    <row r="313" spans="1:8" ht="12.75" customHeight="1" x14ac:dyDescent="0.2">
      <c r="A313" s="113"/>
      <c r="B313" s="113"/>
      <c r="C313" s="113"/>
      <c r="D313" s="113"/>
      <c r="E313" s="113"/>
      <c r="F313" s="113"/>
      <c r="G313" s="113"/>
      <c r="H313" s="113"/>
    </row>
    <row r="314" spans="1:8" ht="12.75" customHeight="1" x14ac:dyDescent="0.2">
      <c r="A314" s="113"/>
      <c r="B314" s="113"/>
      <c r="C314" s="113"/>
      <c r="D314" s="113"/>
      <c r="E314" s="113"/>
      <c r="F314" s="113"/>
      <c r="G314" s="113"/>
      <c r="H314" s="113"/>
    </row>
    <row r="315" spans="1:8" ht="12.75" customHeight="1" x14ac:dyDescent="0.2">
      <c r="A315" s="113"/>
      <c r="B315" s="113"/>
      <c r="C315" s="113"/>
      <c r="D315" s="113"/>
      <c r="E315" s="113"/>
      <c r="F315" s="113"/>
      <c r="G315" s="113"/>
      <c r="H315" s="113"/>
    </row>
    <row r="316" spans="1:8" ht="12.75" customHeight="1" x14ac:dyDescent="0.2">
      <c r="A316" s="113"/>
      <c r="B316" s="113"/>
      <c r="C316" s="113"/>
      <c r="D316" s="113"/>
      <c r="E316" s="113"/>
      <c r="F316" s="113"/>
      <c r="G316" s="113"/>
      <c r="H316" s="113"/>
    </row>
    <row r="317" spans="1:8" ht="12.75" customHeight="1" x14ac:dyDescent="0.2">
      <c r="A317" s="113"/>
      <c r="B317" s="113"/>
      <c r="C317" s="113"/>
      <c r="D317" s="113"/>
      <c r="E317" s="113"/>
      <c r="F317" s="113"/>
      <c r="G317" s="113"/>
      <c r="H317" s="113"/>
    </row>
    <row r="318" spans="1:8" ht="12.75" customHeight="1" x14ac:dyDescent="0.2">
      <c r="A318" s="113"/>
      <c r="B318" s="113"/>
      <c r="C318" s="113"/>
      <c r="D318" s="113"/>
      <c r="E318" s="113"/>
      <c r="F318" s="113"/>
      <c r="G318" s="113"/>
      <c r="H318" s="113"/>
    </row>
    <row r="319" spans="1:8" ht="12.75" customHeight="1" x14ac:dyDescent="0.2">
      <c r="A319" s="113"/>
      <c r="B319" s="113"/>
      <c r="C319" s="113"/>
      <c r="D319" s="113"/>
      <c r="E319" s="113"/>
      <c r="F319" s="113"/>
      <c r="G319" s="113"/>
      <c r="H319" s="113"/>
    </row>
    <row r="320" spans="1:8" ht="12.75" customHeight="1" x14ac:dyDescent="0.2">
      <c r="A320" s="113"/>
      <c r="B320" s="113"/>
      <c r="C320" s="113"/>
      <c r="D320" s="113"/>
      <c r="E320" s="113"/>
      <c r="F320" s="113"/>
      <c r="G320" s="113"/>
      <c r="H320" s="113"/>
    </row>
    <row r="321" spans="1:8" ht="12.75" customHeight="1" x14ac:dyDescent="0.2">
      <c r="A321" s="113"/>
      <c r="B321" s="113"/>
      <c r="C321" s="113"/>
      <c r="D321" s="113"/>
      <c r="E321" s="113"/>
      <c r="F321" s="113"/>
      <c r="G321" s="113"/>
      <c r="H321" s="113"/>
    </row>
    <row r="322" spans="1:8" ht="12.75" customHeight="1" x14ac:dyDescent="0.2">
      <c r="A322" s="113"/>
      <c r="B322" s="113"/>
      <c r="C322" s="113"/>
      <c r="D322" s="113"/>
      <c r="E322" s="113"/>
      <c r="F322" s="113"/>
      <c r="G322" s="113"/>
      <c r="H322" s="113"/>
    </row>
    <row r="323" spans="1:8" ht="12.75" customHeight="1" x14ac:dyDescent="0.2">
      <c r="A323" s="113"/>
      <c r="B323" s="113"/>
      <c r="C323" s="113"/>
      <c r="D323" s="113"/>
      <c r="E323" s="113"/>
      <c r="F323" s="113"/>
      <c r="G323" s="113"/>
      <c r="H323" s="113"/>
    </row>
    <row r="324" spans="1:8" ht="12.75" customHeight="1" x14ac:dyDescent="0.2">
      <c r="A324" s="113"/>
      <c r="B324" s="113"/>
      <c r="C324" s="113"/>
      <c r="D324" s="113"/>
      <c r="E324" s="113"/>
      <c r="F324" s="113"/>
      <c r="G324" s="113"/>
      <c r="H324" s="113"/>
    </row>
    <row r="325" spans="1:8" ht="12.75" customHeight="1" x14ac:dyDescent="0.2">
      <c r="A325" s="113"/>
      <c r="B325" s="113"/>
      <c r="C325" s="113"/>
      <c r="D325" s="113"/>
      <c r="E325" s="113"/>
      <c r="F325" s="113"/>
      <c r="G325" s="113"/>
      <c r="H325" s="113"/>
    </row>
    <row r="326" spans="1:8" ht="12.75" customHeight="1" x14ac:dyDescent="0.2">
      <c r="A326" s="113"/>
      <c r="B326" s="113"/>
      <c r="C326" s="113"/>
      <c r="D326" s="113"/>
      <c r="E326" s="113"/>
      <c r="F326" s="113"/>
      <c r="G326" s="113"/>
      <c r="H326" s="113"/>
    </row>
    <row r="327" spans="1:8" ht="12.75" customHeight="1" x14ac:dyDescent="0.2">
      <c r="A327" s="113"/>
      <c r="B327" s="113"/>
      <c r="C327" s="113"/>
      <c r="D327" s="113"/>
      <c r="E327" s="113"/>
      <c r="F327" s="113"/>
      <c r="G327" s="113"/>
      <c r="H327" s="113"/>
    </row>
    <row r="328" spans="1:8" ht="12.75" customHeight="1" x14ac:dyDescent="0.2">
      <c r="A328" s="113"/>
      <c r="B328" s="113"/>
      <c r="C328" s="113"/>
      <c r="D328" s="113"/>
      <c r="E328" s="113"/>
      <c r="F328" s="113"/>
      <c r="G328" s="113"/>
      <c r="H328" s="113"/>
    </row>
    <row r="329" spans="1:8" ht="12.75" customHeight="1" x14ac:dyDescent="0.2">
      <c r="A329" s="113"/>
      <c r="B329" s="113"/>
      <c r="C329" s="113"/>
      <c r="D329" s="113"/>
      <c r="E329" s="113"/>
      <c r="F329" s="113"/>
      <c r="G329" s="113"/>
      <c r="H329" s="113"/>
    </row>
    <row r="330" spans="1:8" ht="12.75" customHeight="1" x14ac:dyDescent="0.2">
      <c r="A330" s="113"/>
      <c r="B330" s="113"/>
      <c r="C330" s="113"/>
      <c r="D330" s="113"/>
      <c r="E330" s="113"/>
      <c r="F330" s="113"/>
      <c r="G330" s="113"/>
      <c r="H330" s="113"/>
    </row>
    <row r="331" spans="1:8" ht="12.75" customHeight="1" x14ac:dyDescent="0.2">
      <c r="A331" s="113"/>
      <c r="B331" s="113"/>
      <c r="C331" s="113"/>
      <c r="D331" s="113"/>
      <c r="E331" s="113"/>
      <c r="F331" s="113"/>
      <c r="G331" s="113"/>
      <c r="H331" s="113"/>
    </row>
    <row r="332" spans="1:8" ht="12.75" customHeight="1" x14ac:dyDescent="0.2">
      <c r="A332" s="113"/>
      <c r="B332" s="113"/>
      <c r="C332" s="113"/>
      <c r="D332" s="113"/>
      <c r="E332" s="113"/>
      <c r="F332" s="113"/>
      <c r="G332" s="113"/>
      <c r="H332" s="113"/>
    </row>
    <row r="333" spans="1:8" ht="12.75" customHeight="1" x14ac:dyDescent="0.2">
      <c r="A333" s="113"/>
      <c r="B333" s="113"/>
      <c r="C333" s="113"/>
      <c r="D333" s="113"/>
      <c r="E333" s="113"/>
      <c r="F333" s="113"/>
      <c r="G333" s="113"/>
      <c r="H333" s="113"/>
    </row>
    <row r="334" spans="1:8" ht="12.75" customHeight="1" x14ac:dyDescent="0.2">
      <c r="A334" s="113"/>
      <c r="B334" s="113"/>
      <c r="C334" s="113"/>
      <c r="D334" s="113"/>
      <c r="E334" s="113"/>
      <c r="F334" s="113"/>
      <c r="G334" s="113"/>
      <c r="H334" s="113"/>
    </row>
    <row r="335" spans="1:8" ht="12.75" customHeight="1" x14ac:dyDescent="0.2">
      <c r="A335" s="113"/>
      <c r="B335" s="113"/>
      <c r="C335" s="113"/>
      <c r="D335" s="113"/>
      <c r="E335" s="113"/>
      <c r="F335" s="113"/>
      <c r="G335" s="113"/>
      <c r="H335" s="113"/>
    </row>
    <row r="336" spans="1:8" ht="12.75" customHeight="1" x14ac:dyDescent="0.2">
      <c r="A336" s="113"/>
      <c r="B336" s="113"/>
      <c r="C336" s="113"/>
      <c r="D336" s="113"/>
      <c r="E336" s="113"/>
      <c r="F336" s="113"/>
      <c r="G336" s="113"/>
      <c r="H336" s="113"/>
    </row>
    <row r="337" spans="1:8" ht="12.75" customHeight="1" x14ac:dyDescent="0.2">
      <c r="A337" s="113"/>
      <c r="B337" s="113"/>
      <c r="C337" s="113"/>
      <c r="D337" s="113"/>
      <c r="E337" s="113"/>
      <c r="F337" s="113"/>
      <c r="G337" s="113"/>
      <c r="H337" s="113"/>
    </row>
    <row r="338" spans="1:8" ht="12.75" customHeight="1" x14ac:dyDescent="0.2">
      <c r="A338" s="113"/>
      <c r="B338" s="113"/>
      <c r="C338" s="113"/>
      <c r="D338" s="113"/>
      <c r="E338" s="113"/>
      <c r="F338" s="113"/>
      <c r="G338" s="113"/>
      <c r="H338" s="113"/>
    </row>
    <row r="339" spans="1:8" ht="12.75" customHeight="1" x14ac:dyDescent="0.2">
      <c r="A339" s="113"/>
      <c r="B339" s="113"/>
      <c r="C339" s="113"/>
      <c r="D339" s="113"/>
      <c r="E339" s="113"/>
      <c r="F339" s="113"/>
      <c r="G339" s="113"/>
      <c r="H339" s="113"/>
    </row>
    <row r="340" spans="1:8" ht="12.75" customHeight="1" x14ac:dyDescent="0.2">
      <c r="A340" s="113"/>
      <c r="B340" s="113"/>
      <c r="C340" s="113"/>
      <c r="D340" s="113"/>
      <c r="E340" s="113"/>
      <c r="F340" s="113"/>
      <c r="G340" s="113"/>
      <c r="H340" s="113"/>
    </row>
    <row r="341" spans="1:8" ht="12.75" customHeight="1" x14ac:dyDescent="0.2">
      <c r="A341" s="113"/>
      <c r="B341" s="113"/>
      <c r="C341" s="113"/>
      <c r="D341" s="113"/>
      <c r="E341" s="113"/>
      <c r="F341" s="113"/>
      <c r="G341" s="113"/>
      <c r="H341" s="113"/>
    </row>
    <row r="342" spans="1:8" ht="12.75" customHeight="1" x14ac:dyDescent="0.2">
      <c r="A342" s="113"/>
      <c r="B342" s="113"/>
      <c r="C342" s="113"/>
      <c r="D342" s="113"/>
      <c r="E342" s="113"/>
      <c r="F342" s="113"/>
      <c r="G342" s="113"/>
      <c r="H342" s="113"/>
    </row>
    <row r="343" spans="1:8" ht="12.75" customHeight="1" x14ac:dyDescent="0.2">
      <c r="A343" s="113"/>
      <c r="B343" s="113"/>
      <c r="C343" s="113"/>
      <c r="D343" s="113"/>
      <c r="E343" s="113"/>
      <c r="F343" s="113"/>
      <c r="G343" s="113"/>
      <c r="H343" s="113"/>
    </row>
    <row r="344" spans="1:8" ht="12.75" customHeight="1" x14ac:dyDescent="0.2">
      <c r="A344" s="113"/>
      <c r="B344" s="113"/>
      <c r="C344" s="113"/>
      <c r="D344" s="113"/>
      <c r="E344" s="113"/>
      <c r="F344" s="113"/>
      <c r="G344" s="113"/>
      <c r="H344" s="113"/>
    </row>
    <row r="345" spans="1:8" ht="12.75" customHeight="1" x14ac:dyDescent="0.2">
      <c r="A345" s="113"/>
      <c r="B345" s="113"/>
      <c r="C345" s="113"/>
      <c r="D345" s="113"/>
      <c r="E345" s="113"/>
      <c r="F345" s="113"/>
      <c r="G345" s="113"/>
      <c r="H345" s="113"/>
    </row>
    <row r="346" spans="1:8" ht="12.75" customHeight="1" x14ac:dyDescent="0.2">
      <c r="A346" s="113"/>
      <c r="B346" s="113"/>
      <c r="C346" s="113"/>
      <c r="D346" s="113"/>
      <c r="E346" s="113"/>
      <c r="F346" s="113"/>
      <c r="G346" s="113"/>
      <c r="H346" s="113"/>
    </row>
    <row r="347" spans="1:8" ht="12.75" customHeight="1" x14ac:dyDescent="0.2">
      <c r="A347" s="113"/>
      <c r="B347" s="113"/>
      <c r="C347" s="113"/>
      <c r="D347" s="113"/>
      <c r="E347" s="113"/>
      <c r="F347" s="113"/>
      <c r="G347" s="113"/>
      <c r="H347" s="113"/>
    </row>
    <row r="348" spans="1:8" ht="12.75" customHeight="1" x14ac:dyDescent="0.2">
      <c r="A348" s="113"/>
      <c r="B348" s="113"/>
      <c r="C348" s="113"/>
      <c r="D348" s="113"/>
      <c r="E348" s="113"/>
      <c r="F348" s="113"/>
      <c r="G348" s="113"/>
      <c r="H348" s="113"/>
    </row>
    <row r="349" spans="1:8" ht="12.75" customHeight="1" x14ac:dyDescent="0.2">
      <c r="A349" s="113"/>
      <c r="B349" s="113"/>
      <c r="C349" s="113"/>
      <c r="D349" s="113"/>
      <c r="E349" s="113"/>
      <c r="F349" s="113"/>
      <c r="G349" s="113"/>
      <c r="H349" s="113"/>
    </row>
    <row r="350" spans="1:8" ht="12.75" customHeight="1" x14ac:dyDescent="0.2">
      <c r="A350" s="113"/>
      <c r="B350" s="113"/>
      <c r="C350" s="113"/>
      <c r="D350" s="113"/>
      <c r="E350" s="113"/>
      <c r="F350" s="113"/>
      <c r="G350" s="113"/>
      <c r="H350" s="113"/>
    </row>
    <row r="351" spans="1:8" ht="12.75" customHeight="1" x14ac:dyDescent="0.2">
      <c r="A351" s="113"/>
      <c r="B351" s="113"/>
      <c r="C351" s="113"/>
      <c r="D351" s="113"/>
      <c r="E351" s="113"/>
      <c r="F351" s="113"/>
      <c r="G351" s="113"/>
      <c r="H351" s="113"/>
    </row>
    <row r="352" spans="1:8" ht="12.75" customHeight="1" x14ac:dyDescent="0.2">
      <c r="A352" s="113"/>
      <c r="B352" s="113"/>
      <c r="C352" s="113"/>
      <c r="D352" s="113"/>
      <c r="E352" s="113"/>
      <c r="F352" s="113"/>
      <c r="G352" s="113"/>
      <c r="H352" s="113"/>
    </row>
    <row r="353" spans="1:8" ht="12.75" customHeight="1" x14ac:dyDescent="0.2">
      <c r="A353" s="113"/>
      <c r="B353" s="113"/>
      <c r="C353" s="113"/>
      <c r="D353" s="113"/>
      <c r="E353" s="113"/>
      <c r="F353" s="113"/>
      <c r="G353" s="113"/>
      <c r="H353" s="113"/>
    </row>
    <row r="354" spans="1:8" ht="12.75" customHeight="1" x14ac:dyDescent="0.2">
      <c r="A354" s="113"/>
      <c r="B354" s="113"/>
      <c r="C354" s="113"/>
      <c r="D354" s="113"/>
      <c r="E354" s="113"/>
      <c r="F354" s="113"/>
      <c r="G354" s="113"/>
      <c r="H354" s="113"/>
    </row>
    <row r="355" spans="1:8" ht="12.75" customHeight="1" x14ac:dyDescent="0.2">
      <c r="A355" s="113"/>
      <c r="B355" s="113"/>
      <c r="C355" s="113"/>
      <c r="D355" s="113"/>
      <c r="E355" s="113"/>
      <c r="F355" s="113"/>
      <c r="G355" s="113"/>
      <c r="H355" s="113"/>
    </row>
    <row r="356" spans="1:8" ht="12.75" customHeight="1" x14ac:dyDescent="0.2">
      <c r="A356" s="113"/>
      <c r="B356" s="113"/>
      <c r="C356" s="113"/>
      <c r="D356" s="113"/>
      <c r="E356" s="113"/>
      <c r="F356" s="113"/>
      <c r="G356" s="113"/>
      <c r="H356" s="113"/>
    </row>
    <row r="357" spans="1:8" ht="12.75" customHeight="1" x14ac:dyDescent="0.2">
      <c r="A357" s="113"/>
      <c r="B357" s="113"/>
      <c r="C357" s="113"/>
      <c r="D357" s="113"/>
      <c r="E357" s="113"/>
      <c r="F357" s="113"/>
      <c r="G357" s="113"/>
      <c r="H357" s="113"/>
    </row>
    <row r="358" spans="1:8" ht="12.75" customHeight="1" x14ac:dyDescent="0.2">
      <c r="A358" s="113"/>
      <c r="B358" s="113"/>
      <c r="C358" s="113"/>
      <c r="D358" s="113"/>
      <c r="E358" s="113"/>
      <c r="F358" s="113"/>
      <c r="G358" s="113"/>
      <c r="H358" s="113"/>
    </row>
    <row r="359" spans="1:8" ht="12.75" customHeight="1" x14ac:dyDescent="0.2">
      <c r="A359" s="113"/>
      <c r="B359" s="113"/>
      <c r="C359" s="113"/>
      <c r="D359" s="113"/>
      <c r="E359" s="113"/>
      <c r="F359" s="113"/>
      <c r="G359" s="113"/>
      <c r="H359" s="113"/>
    </row>
    <row r="360" spans="1:8" ht="12.75" customHeight="1" x14ac:dyDescent="0.2">
      <c r="A360" s="113"/>
      <c r="B360" s="113"/>
      <c r="C360" s="113"/>
      <c r="D360" s="113"/>
      <c r="E360" s="113"/>
      <c r="F360" s="113"/>
      <c r="G360" s="113"/>
      <c r="H360" s="113"/>
    </row>
    <row r="361" spans="1:8" ht="12.75" customHeight="1" x14ac:dyDescent="0.2">
      <c r="A361" s="113"/>
      <c r="B361" s="113"/>
      <c r="C361" s="113"/>
      <c r="D361" s="113"/>
      <c r="E361" s="113"/>
      <c r="F361" s="113"/>
      <c r="G361" s="113"/>
      <c r="H361" s="113"/>
    </row>
    <row r="362" spans="1:8" ht="12.75" customHeight="1" x14ac:dyDescent="0.2">
      <c r="A362" s="113"/>
      <c r="B362" s="113"/>
      <c r="C362" s="113"/>
      <c r="D362" s="113"/>
      <c r="E362" s="113"/>
      <c r="F362" s="113"/>
      <c r="G362" s="113"/>
      <c r="H362" s="113"/>
    </row>
    <row r="363" spans="1:8" ht="12.75" customHeight="1" x14ac:dyDescent="0.2">
      <c r="A363" s="113"/>
      <c r="B363" s="113"/>
      <c r="C363" s="113"/>
      <c r="D363" s="113"/>
      <c r="E363" s="113"/>
      <c r="F363" s="113"/>
      <c r="G363" s="113"/>
      <c r="H363" s="113"/>
    </row>
    <row r="364" spans="1:8" ht="12.75" customHeight="1" x14ac:dyDescent="0.2">
      <c r="A364" s="113"/>
      <c r="B364" s="113"/>
      <c r="C364" s="113"/>
      <c r="D364" s="113"/>
      <c r="E364" s="113"/>
      <c r="F364" s="113"/>
      <c r="G364" s="113"/>
      <c r="H364" s="113"/>
    </row>
    <row r="365" spans="1:8" ht="12.75" customHeight="1" x14ac:dyDescent="0.2">
      <c r="A365" s="113"/>
      <c r="B365" s="113"/>
      <c r="C365" s="113"/>
      <c r="D365" s="113"/>
      <c r="E365" s="113"/>
      <c r="F365" s="113"/>
      <c r="G365" s="113"/>
      <c r="H365" s="113"/>
    </row>
    <row r="366" spans="1:8" ht="12.75" customHeight="1" x14ac:dyDescent="0.2">
      <c r="A366" s="113"/>
      <c r="B366" s="113"/>
      <c r="C366" s="113"/>
      <c r="D366" s="113"/>
      <c r="E366" s="113"/>
      <c r="F366" s="113"/>
      <c r="G366" s="113"/>
      <c r="H366" s="113"/>
    </row>
    <row r="367" spans="1:8" ht="12.75" customHeight="1" x14ac:dyDescent="0.2">
      <c r="A367" s="113"/>
      <c r="B367" s="113"/>
      <c r="C367" s="113"/>
      <c r="D367" s="113"/>
      <c r="E367" s="113"/>
      <c r="F367" s="113"/>
      <c r="G367" s="113"/>
      <c r="H367" s="113"/>
    </row>
    <row r="368" spans="1:8" ht="12.75" customHeight="1" x14ac:dyDescent="0.2">
      <c r="A368" s="113"/>
      <c r="B368" s="113"/>
      <c r="C368" s="113"/>
      <c r="D368" s="113"/>
      <c r="E368" s="113"/>
      <c r="F368" s="113"/>
      <c r="G368" s="113"/>
      <c r="H368" s="113"/>
    </row>
    <row r="369" spans="1:8" ht="12.75" customHeight="1" x14ac:dyDescent="0.2">
      <c r="A369" s="113"/>
      <c r="B369" s="113"/>
      <c r="C369" s="113"/>
      <c r="D369" s="113"/>
      <c r="E369" s="113"/>
      <c r="F369" s="113"/>
      <c r="G369" s="113"/>
      <c r="H369" s="113"/>
    </row>
    <row r="370" spans="1:8" ht="12.75" customHeight="1" x14ac:dyDescent="0.2">
      <c r="A370" s="113"/>
      <c r="B370" s="113"/>
      <c r="C370" s="113"/>
      <c r="D370" s="113"/>
      <c r="E370" s="113"/>
      <c r="F370" s="113"/>
      <c r="G370" s="113"/>
      <c r="H370" s="113"/>
    </row>
    <row r="371" spans="1:8" ht="12.75" customHeight="1" x14ac:dyDescent="0.2">
      <c r="A371" s="113"/>
      <c r="B371" s="113"/>
      <c r="C371" s="113"/>
      <c r="D371" s="113"/>
      <c r="E371" s="113"/>
      <c r="F371" s="113"/>
      <c r="G371" s="113"/>
      <c r="H371" s="113"/>
    </row>
    <row r="372" spans="1:8" ht="12.75" customHeight="1" x14ac:dyDescent="0.2">
      <c r="A372" s="113"/>
      <c r="B372" s="113"/>
      <c r="C372" s="113"/>
      <c r="D372" s="113"/>
      <c r="E372" s="113"/>
      <c r="F372" s="113"/>
      <c r="G372" s="113"/>
      <c r="H372" s="113"/>
    </row>
    <row r="373" spans="1:8" ht="12.75" customHeight="1" x14ac:dyDescent="0.2">
      <c r="A373" s="113"/>
      <c r="B373" s="113"/>
      <c r="C373" s="113"/>
      <c r="D373" s="113"/>
      <c r="E373" s="113"/>
      <c r="F373" s="113"/>
      <c r="G373" s="113"/>
      <c r="H373" s="113"/>
    </row>
    <row r="374" spans="1:8" ht="12.75" customHeight="1" x14ac:dyDescent="0.2">
      <c r="A374" s="113"/>
      <c r="B374" s="113"/>
      <c r="C374" s="113"/>
      <c r="D374" s="113"/>
      <c r="E374" s="113"/>
      <c r="F374" s="113"/>
      <c r="G374" s="113"/>
      <c r="H374" s="113"/>
    </row>
    <row r="375" spans="1:8" ht="12.75" customHeight="1" x14ac:dyDescent="0.2">
      <c r="A375" s="113"/>
      <c r="B375" s="113"/>
      <c r="C375" s="113"/>
      <c r="D375" s="113"/>
      <c r="E375" s="113"/>
      <c r="F375" s="113"/>
      <c r="G375" s="113"/>
      <c r="H375" s="113"/>
    </row>
    <row r="376" spans="1:8" ht="12.75" customHeight="1" x14ac:dyDescent="0.2">
      <c r="A376" s="113"/>
      <c r="B376" s="113"/>
      <c r="C376" s="113"/>
      <c r="D376" s="113"/>
      <c r="E376" s="113"/>
      <c r="F376" s="113"/>
      <c r="G376" s="113"/>
      <c r="H376" s="113"/>
    </row>
    <row r="377" spans="1:8" ht="12.75" customHeight="1" x14ac:dyDescent="0.2">
      <c r="A377" s="113"/>
      <c r="B377" s="113"/>
      <c r="C377" s="113"/>
      <c r="D377" s="113"/>
      <c r="E377" s="113"/>
      <c r="F377" s="113"/>
      <c r="G377" s="113"/>
      <c r="H377" s="113"/>
    </row>
    <row r="378" spans="1:8" ht="12.75" customHeight="1" x14ac:dyDescent="0.2">
      <c r="A378" s="113"/>
      <c r="B378" s="113"/>
      <c r="C378" s="113"/>
      <c r="D378" s="113"/>
      <c r="E378" s="113"/>
      <c r="F378" s="113"/>
      <c r="G378" s="113"/>
      <c r="H378" s="113"/>
    </row>
    <row r="379" spans="1:8" ht="12.75" customHeight="1" x14ac:dyDescent="0.2">
      <c r="A379" s="113"/>
      <c r="B379" s="113"/>
      <c r="C379" s="113"/>
      <c r="D379" s="113"/>
      <c r="E379" s="113"/>
      <c r="F379" s="113"/>
      <c r="G379" s="113"/>
      <c r="H379" s="113"/>
    </row>
    <row r="380" spans="1:8" ht="12.75" customHeight="1" x14ac:dyDescent="0.2">
      <c r="A380" s="113"/>
      <c r="B380" s="113"/>
      <c r="C380" s="113"/>
      <c r="D380" s="113"/>
      <c r="E380" s="113"/>
      <c r="F380" s="113"/>
      <c r="G380" s="113"/>
      <c r="H380" s="113"/>
    </row>
    <row r="381" spans="1:8" ht="12.75" customHeight="1" x14ac:dyDescent="0.2">
      <c r="A381" s="113"/>
      <c r="B381" s="113"/>
      <c r="C381" s="113"/>
      <c r="D381" s="113"/>
      <c r="E381" s="113"/>
      <c r="F381" s="113"/>
      <c r="G381" s="113"/>
      <c r="H381" s="113"/>
    </row>
    <row r="382" spans="1:8" ht="12.75" customHeight="1" x14ac:dyDescent="0.2">
      <c r="A382" s="113"/>
      <c r="B382" s="113"/>
      <c r="C382" s="113"/>
      <c r="D382" s="113"/>
      <c r="E382" s="113"/>
      <c r="F382" s="113"/>
      <c r="G382" s="113"/>
      <c r="H382" s="113"/>
    </row>
    <row r="383" spans="1:8" ht="12.75" customHeight="1" x14ac:dyDescent="0.2">
      <c r="A383" s="113"/>
      <c r="B383" s="113"/>
      <c r="C383" s="113"/>
      <c r="D383" s="113"/>
      <c r="E383" s="113"/>
      <c r="F383" s="113"/>
      <c r="G383" s="113"/>
      <c r="H383" s="113"/>
    </row>
    <row r="384" spans="1:8" ht="12.75" customHeight="1" x14ac:dyDescent="0.2">
      <c r="A384" s="113"/>
      <c r="B384" s="113"/>
      <c r="C384" s="113"/>
      <c r="D384" s="113"/>
      <c r="E384" s="113"/>
      <c r="F384" s="113"/>
      <c r="G384" s="113"/>
      <c r="H384" s="113"/>
    </row>
    <row r="385" spans="1:8" ht="12.75" customHeight="1" x14ac:dyDescent="0.2">
      <c r="A385" s="113"/>
      <c r="B385" s="113"/>
      <c r="C385" s="113"/>
      <c r="D385" s="113"/>
      <c r="E385" s="113"/>
      <c r="F385" s="113"/>
      <c r="G385" s="113"/>
      <c r="H385" s="113"/>
    </row>
    <row r="386" spans="1:8" ht="12.75" customHeight="1" x14ac:dyDescent="0.2">
      <c r="A386" s="113"/>
      <c r="B386" s="113"/>
      <c r="C386" s="113"/>
      <c r="D386" s="113"/>
      <c r="E386" s="113"/>
      <c r="F386" s="113"/>
      <c r="G386" s="113"/>
      <c r="H386" s="113"/>
    </row>
    <row r="387" spans="1:8" ht="12.75" customHeight="1" x14ac:dyDescent="0.2">
      <c r="A387" s="113"/>
      <c r="B387" s="113"/>
      <c r="C387" s="113"/>
      <c r="D387" s="113"/>
      <c r="E387" s="113"/>
      <c r="F387" s="113"/>
      <c r="G387" s="113"/>
      <c r="H387" s="113"/>
    </row>
    <row r="388" spans="1:8" ht="12.75" customHeight="1" x14ac:dyDescent="0.2">
      <c r="A388" s="113"/>
      <c r="B388" s="113"/>
      <c r="C388" s="113"/>
      <c r="D388" s="113"/>
      <c r="E388" s="113"/>
      <c r="F388" s="113"/>
      <c r="G388" s="113"/>
      <c r="H388" s="113"/>
    </row>
    <row r="389" spans="1:8" ht="12.75" customHeight="1" x14ac:dyDescent="0.2">
      <c r="A389" s="113"/>
      <c r="B389" s="113"/>
      <c r="C389" s="113"/>
      <c r="D389" s="113"/>
      <c r="E389" s="113"/>
      <c r="F389" s="113"/>
      <c r="G389" s="113"/>
      <c r="H389" s="113"/>
    </row>
    <row r="390" spans="1:8" ht="12.75" customHeight="1" x14ac:dyDescent="0.2">
      <c r="A390" s="113"/>
      <c r="B390" s="113"/>
      <c r="C390" s="113"/>
      <c r="D390" s="113"/>
      <c r="E390" s="113"/>
      <c r="F390" s="113"/>
      <c r="G390" s="113"/>
      <c r="H390" s="113"/>
    </row>
    <row r="391" spans="1:8" ht="12.75" customHeight="1" x14ac:dyDescent="0.2">
      <c r="A391" s="113"/>
      <c r="B391" s="113"/>
      <c r="C391" s="113"/>
      <c r="D391" s="113"/>
      <c r="E391" s="113"/>
      <c r="F391" s="113"/>
      <c r="G391" s="113"/>
      <c r="H391" s="113"/>
    </row>
    <row r="392" spans="1:8" ht="12.75" customHeight="1" x14ac:dyDescent="0.2">
      <c r="A392" s="113"/>
      <c r="B392" s="113"/>
      <c r="C392" s="113"/>
      <c r="D392" s="113"/>
      <c r="E392" s="113"/>
      <c r="F392" s="113"/>
      <c r="G392" s="113"/>
      <c r="H392" s="113"/>
    </row>
    <row r="393" spans="1:8" ht="12.75" customHeight="1" x14ac:dyDescent="0.2">
      <c r="A393" s="113"/>
      <c r="B393" s="113"/>
      <c r="C393" s="113"/>
      <c r="D393" s="113"/>
      <c r="E393" s="113"/>
      <c r="F393" s="113"/>
      <c r="G393" s="113"/>
      <c r="H393" s="113"/>
    </row>
    <row r="394" spans="1:8" ht="12.75" customHeight="1" x14ac:dyDescent="0.2">
      <c r="A394" s="113"/>
      <c r="B394" s="113"/>
      <c r="C394" s="113"/>
      <c r="D394" s="113"/>
      <c r="E394" s="113"/>
      <c r="F394" s="113"/>
      <c r="G394" s="113"/>
      <c r="H394" s="113"/>
    </row>
    <row r="395" spans="1:8" ht="12.75" customHeight="1" x14ac:dyDescent="0.2">
      <c r="A395" s="113"/>
      <c r="B395" s="113"/>
      <c r="C395" s="113"/>
      <c r="D395" s="113"/>
      <c r="E395" s="113"/>
      <c r="F395" s="113"/>
      <c r="G395" s="113"/>
      <c r="H395" s="113"/>
    </row>
    <row r="396" spans="1:8" ht="99.95" customHeight="1" x14ac:dyDescent="0.2">
      <c r="A396" s="113"/>
      <c r="B396" s="113"/>
      <c r="C396" s="113"/>
      <c r="D396" s="113"/>
      <c r="E396" s="113"/>
      <c r="F396" s="113"/>
      <c r="G396" s="113"/>
      <c r="H396" s="113"/>
    </row>
    <row r="397" spans="1:8" ht="99.95" customHeight="1" x14ac:dyDescent="0.2">
      <c r="A397" s="113"/>
      <c r="B397" s="113"/>
      <c r="C397" s="113"/>
      <c r="D397" s="113"/>
      <c r="E397" s="113"/>
      <c r="F397" s="113"/>
      <c r="G397" s="113"/>
      <c r="H397" s="113"/>
    </row>
    <row r="398" spans="1:8" ht="99.95" customHeight="1" x14ac:dyDescent="0.2">
      <c r="A398" s="113"/>
      <c r="B398" s="113"/>
      <c r="C398" s="113"/>
      <c r="D398" s="113"/>
      <c r="E398" s="113"/>
      <c r="F398" s="113"/>
      <c r="G398" s="113"/>
      <c r="H398" s="113"/>
    </row>
    <row r="399" spans="1:8" ht="99.95" customHeight="1" x14ac:dyDescent="0.2">
      <c r="A399" s="113"/>
      <c r="B399" s="113"/>
      <c r="C399" s="113"/>
      <c r="D399" s="113"/>
      <c r="E399" s="113"/>
      <c r="F399" s="113"/>
      <c r="G399" s="113"/>
      <c r="H399" s="113"/>
    </row>
    <row r="400" spans="1:8" ht="99.95" customHeight="1" x14ac:dyDescent="0.2">
      <c r="A400" s="113"/>
      <c r="B400" s="113"/>
      <c r="C400" s="113"/>
      <c r="D400" s="113"/>
      <c r="E400" s="113"/>
      <c r="F400" s="113"/>
      <c r="G400" s="113"/>
      <c r="H400" s="113"/>
    </row>
    <row r="401" spans="1:8" ht="99.95" customHeight="1" x14ac:dyDescent="0.2">
      <c r="A401" s="113"/>
      <c r="B401" s="113"/>
      <c r="C401" s="113"/>
      <c r="D401" s="113"/>
      <c r="E401" s="113"/>
      <c r="F401" s="113"/>
      <c r="G401" s="113"/>
      <c r="H401" s="113"/>
    </row>
    <row r="402" spans="1:8" ht="99.95" customHeight="1" x14ac:dyDescent="0.2">
      <c r="A402" s="113"/>
      <c r="B402" s="113"/>
      <c r="C402" s="113"/>
      <c r="D402" s="113"/>
      <c r="E402" s="113"/>
      <c r="F402" s="113"/>
      <c r="G402" s="113"/>
      <c r="H402" s="113"/>
    </row>
    <row r="403" spans="1:8" ht="99.95" customHeight="1" x14ac:dyDescent="0.2">
      <c r="A403" s="113"/>
      <c r="B403" s="113"/>
      <c r="C403" s="113"/>
      <c r="D403" s="113"/>
      <c r="E403" s="113"/>
      <c r="F403" s="113"/>
      <c r="G403" s="113"/>
      <c r="H403" s="113"/>
    </row>
    <row r="404" spans="1:8" ht="99.95" customHeight="1" x14ac:dyDescent="0.2">
      <c r="A404" s="113"/>
      <c r="B404" s="113"/>
      <c r="C404" s="113"/>
      <c r="D404" s="113"/>
      <c r="E404" s="113"/>
      <c r="F404" s="113"/>
      <c r="G404" s="113"/>
      <c r="H404" s="113"/>
    </row>
    <row r="405" spans="1:8" ht="99.95" customHeight="1" x14ac:dyDescent="0.2">
      <c r="A405" s="113"/>
      <c r="B405" s="113"/>
      <c r="C405" s="113"/>
      <c r="D405" s="113"/>
      <c r="E405" s="113"/>
      <c r="F405" s="113"/>
      <c r="G405" s="113"/>
      <c r="H405" s="113"/>
    </row>
    <row r="406" spans="1:8" ht="99.95" customHeight="1" x14ac:dyDescent="0.2">
      <c r="A406" s="113"/>
      <c r="B406" s="113"/>
      <c r="C406" s="113"/>
      <c r="D406" s="113"/>
      <c r="E406" s="113"/>
      <c r="F406" s="113"/>
      <c r="G406" s="113"/>
      <c r="H406" s="113"/>
    </row>
    <row r="407" spans="1:8" ht="99.95" customHeight="1" x14ac:dyDescent="0.2">
      <c r="A407" s="113"/>
      <c r="B407" s="113"/>
      <c r="C407" s="113"/>
      <c r="D407" s="113"/>
      <c r="E407" s="113"/>
      <c r="F407" s="113"/>
      <c r="G407" s="113"/>
      <c r="H407" s="113"/>
    </row>
    <row r="408" spans="1:8" ht="99.95" customHeight="1" x14ac:dyDescent="0.2">
      <c r="A408" s="113"/>
      <c r="B408" s="113"/>
      <c r="C408" s="113"/>
      <c r="D408" s="113"/>
      <c r="E408" s="113"/>
      <c r="F408" s="113"/>
      <c r="G408" s="113"/>
      <c r="H408" s="113"/>
    </row>
    <row r="409" spans="1:8" ht="99.95" customHeight="1" x14ac:dyDescent="0.2">
      <c r="A409" s="113"/>
      <c r="B409" s="113"/>
      <c r="C409" s="113"/>
      <c r="D409" s="113"/>
      <c r="E409" s="113"/>
      <c r="F409" s="113"/>
      <c r="G409" s="113"/>
      <c r="H409" s="113"/>
    </row>
    <row r="410" spans="1:8" ht="99.95" customHeight="1" x14ac:dyDescent="0.2">
      <c r="A410" s="113"/>
      <c r="B410" s="113"/>
      <c r="C410" s="113"/>
      <c r="D410" s="113"/>
      <c r="E410" s="113"/>
      <c r="F410" s="113"/>
      <c r="G410" s="113"/>
      <c r="H410" s="113"/>
    </row>
    <row r="411" spans="1:8" ht="99.95" customHeight="1" x14ac:dyDescent="0.2">
      <c r="A411" s="113"/>
      <c r="B411" s="113"/>
      <c r="C411" s="113"/>
      <c r="D411" s="113"/>
      <c r="E411" s="113"/>
      <c r="F411" s="113"/>
      <c r="G411" s="113"/>
      <c r="H411" s="113"/>
    </row>
    <row r="412" spans="1:8" ht="99.95" customHeight="1" x14ac:dyDescent="0.2">
      <c r="A412" s="113"/>
      <c r="B412" s="113"/>
      <c r="C412" s="113"/>
      <c r="D412" s="113"/>
      <c r="E412" s="113"/>
      <c r="F412" s="113"/>
      <c r="G412" s="113"/>
      <c r="H412" s="113"/>
    </row>
    <row r="413" spans="1:8" ht="99.95" customHeight="1" x14ac:dyDescent="0.2">
      <c r="A413" s="113"/>
      <c r="B413" s="113"/>
      <c r="C413" s="113"/>
      <c r="D413" s="113"/>
      <c r="E413" s="113"/>
      <c r="F413" s="113"/>
      <c r="G413" s="113"/>
      <c r="H413" s="113"/>
    </row>
    <row r="414" spans="1:8" ht="99.95" customHeight="1" x14ac:dyDescent="0.2">
      <c r="A414" s="113"/>
      <c r="B414" s="113"/>
      <c r="C414" s="113"/>
      <c r="D414" s="113"/>
      <c r="E414" s="113"/>
      <c r="F414" s="113"/>
      <c r="G414" s="113"/>
      <c r="H414" s="113"/>
    </row>
    <row r="415" spans="1:8" ht="99.95" customHeight="1" x14ac:dyDescent="0.2">
      <c r="A415" s="113"/>
      <c r="B415" s="113"/>
      <c r="C415" s="113"/>
      <c r="D415" s="113"/>
      <c r="E415" s="113"/>
      <c r="F415" s="113"/>
      <c r="G415" s="113"/>
      <c r="H415" s="113"/>
    </row>
    <row r="416" spans="1:8" ht="99.95" customHeight="1" x14ac:dyDescent="0.2">
      <c r="A416" s="113"/>
      <c r="B416" s="113"/>
      <c r="C416" s="113"/>
      <c r="D416" s="113"/>
      <c r="E416" s="113"/>
      <c r="F416" s="113"/>
      <c r="G416" s="113"/>
      <c r="H416" s="113"/>
    </row>
    <row r="417" spans="1:8" ht="99.95" customHeight="1" x14ac:dyDescent="0.2">
      <c r="A417" s="113"/>
      <c r="B417" s="113"/>
      <c r="C417" s="113"/>
      <c r="D417" s="113"/>
      <c r="E417" s="113"/>
      <c r="F417" s="113"/>
      <c r="G417" s="113"/>
      <c r="H417" s="113"/>
    </row>
    <row r="418" spans="1:8" ht="99.95" customHeight="1" x14ac:dyDescent="0.2">
      <c r="A418" s="113"/>
      <c r="B418" s="113"/>
      <c r="C418" s="113"/>
      <c r="D418" s="113"/>
      <c r="E418" s="113"/>
      <c r="F418" s="113"/>
      <c r="G418" s="113"/>
      <c r="H418" s="113"/>
    </row>
    <row r="419" spans="1:8" ht="99.95" customHeight="1" x14ac:dyDescent="0.2">
      <c r="A419" s="113"/>
      <c r="B419" s="113"/>
      <c r="C419" s="113"/>
      <c r="D419" s="113"/>
      <c r="E419" s="113"/>
      <c r="F419" s="113"/>
      <c r="G419" s="113"/>
      <c r="H419" s="113"/>
    </row>
    <row r="420" spans="1:8" ht="99.95" customHeight="1" x14ac:dyDescent="0.2">
      <c r="A420" s="113"/>
      <c r="B420" s="113"/>
      <c r="C420" s="113"/>
      <c r="D420" s="113"/>
      <c r="E420" s="113"/>
      <c r="F420" s="113"/>
      <c r="G420" s="113"/>
      <c r="H420" s="113"/>
    </row>
    <row r="421" spans="1:8" ht="99.95" customHeight="1" x14ac:dyDescent="0.2">
      <c r="A421" s="113"/>
      <c r="B421" s="113"/>
      <c r="C421" s="113"/>
      <c r="D421" s="113"/>
      <c r="E421" s="113"/>
      <c r="F421" s="113"/>
      <c r="G421" s="113"/>
      <c r="H421" s="113"/>
    </row>
    <row r="422" spans="1:8" ht="99.95" customHeight="1" x14ac:dyDescent="0.2">
      <c r="A422" s="113"/>
      <c r="B422" s="113"/>
      <c r="C422" s="113"/>
      <c r="D422" s="113"/>
      <c r="E422" s="113"/>
      <c r="F422" s="113"/>
      <c r="G422" s="113"/>
      <c r="H422" s="113"/>
    </row>
    <row r="423" spans="1:8" ht="99.95" customHeight="1" x14ac:dyDescent="0.2">
      <c r="A423" s="113"/>
      <c r="B423" s="113"/>
      <c r="C423" s="113"/>
      <c r="D423" s="113"/>
      <c r="E423" s="113"/>
      <c r="F423" s="113"/>
      <c r="G423" s="113"/>
      <c r="H423" s="113"/>
    </row>
    <row r="424" spans="1:8" ht="99.95" customHeight="1" x14ac:dyDescent="0.2">
      <c r="A424" s="113"/>
      <c r="B424" s="113"/>
      <c r="C424" s="113"/>
      <c r="D424" s="113"/>
      <c r="E424" s="113"/>
      <c r="F424" s="113"/>
      <c r="G424" s="113"/>
      <c r="H424" s="113"/>
    </row>
    <row r="425" spans="1:8" ht="99.95" customHeight="1" x14ac:dyDescent="0.2">
      <c r="A425" s="113"/>
      <c r="B425" s="113"/>
      <c r="C425" s="113"/>
      <c r="D425" s="113"/>
      <c r="E425" s="113"/>
      <c r="F425" s="113"/>
      <c r="G425" s="113"/>
      <c r="H425" s="113"/>
    </row>
    <row r="426" spans="1:8" ht="99.95" customHeight="1" x14ac:dyDescent="0.2">
      <c r="A426" s="113"/>
      <c r="B426" s="113"/>
      <c r="C426" s="113"/>
      <c r="D426" s="113"/>
      <c r="E426" s="113"/>
      <c r="F426" s="113"/>
      <c r="G426" s="113"/>
      <c r="H426" s="113"/>
    </row>
    <row r="427" spans="1:8" ht="99.95" customHeight="1" x14ac:dyDescent="0.2">
      <c r="A427" s="113"/>
      <c r="B427" s="113"/>
      <c r="C427" s="113"/>
      <c r="D427" s="113"/>
      <c r="E427" s="113"/>
      <c r="F427" s="113"/>
      <c r="G427" s="113"/>
      <c r="H427" s="113"/>
    </row>
    <row r="428" spans="1:8" ht="99.95" customHeight="1" x14ac:dyDescent="0.2">
      <c r="A428" s="113"/>
      <c r="B428" s="113"/>
      <c r="C428" s="113"/>
      <c r="D428" s="113"/>
      <c r="E428" s="113"/>
      <c r="F428" s="113"/>
      <c r="G428" s="113"/>
      <c r="H428" s="113"/>
    </row>
    <row r="429" spans="1:8" ht="99.95" customHeight="1" x14ac:dyDescent="0.2">
      <c r="A429" s="113"/>
      <c r="B429" s="113"/>
      <c r="C429" s="113"/>
      <c r="D429" s="113"/>
      <c r="E429" s="113"/>
      <c r="F429" s="113"/>
      <c r="G429" s="113"/>
      <c r="H429" s="113"/>
    </row>
  </sheetData>
  <sheetProtection password="CC98" sheet="1" objects="1" scenarios="1" selectLockedCells="1" selectUnlockedCells="1"/>
  <mergeCells count="50">
    <mergeCell ref="B4:H4"/>
    <mergeCell ref="B9:H9"/>
    <mergeCell ref="B10:H10"/>
    <mergeCell ref="B11:H11"/>
    <mergeCell ref="B6:H6"/>
    <mergeCell ref="B17:H17"/>
    <mergeCell ref="B18:H18"/>
    <mergeCell ref="B19:H19"/>
    <mergeCell ref="B20:H20"/>
    <mergeCell ref="B12:H12"/>
    <mergeCell ref="B13:H13"/>
    <mergeCell ref="B14:H14"/>
    <mergeCell ref="B15:H15"/>
    <mergeCell ref="B25:H25"/>
    <mergeCell ref="B26:H26"/>
    <mergeCell ref="B27:H27"/>
    <mergeCell ref="B28:H28"/>
    <mergeCell ref="B21:H21"/>
    <mergeCell ref="B22:H22"/>
    <mergeCell ref="B23:H23"/>
    <mergeCell ref="B24:H24"/>
    <mergeCell ref="C44:H44"/>
    <mergeCell ref="B38:H38"/>
    <mergeCell ref="C41:H41"/>
    <mergeCell ref="B29:H29"/>
    <mergeCell ref="I38:O38"/>
    <mergeCell ref="C40:H40"/>
    <mergeCell ref="B33:H33"/>
    <mergeCell ref="B34:H34"/>
    <mergeCell ref="B36:H36"/>
    <mergeCell ref="B37:H37"/>
    <mergeCell ref="B30:H30"/>
    <mergeCell ref="B31:H31"/>
    <mergeCell ref="B32:H32"/>
    <mergeCell ref="B2:H2"/>
    <mergeCell ref="B58:H58"/>
    <mergeCell ref="B50:H50"/>
    <mergeCell ref="B57:H57"/>
    <mergeCell ref="B53:H53"/>
    <mergeCell ref="B54:H54"/>
    <mergeCell ref="B55:H55"/>
    <mergeCell ref="B51:H51"/>
    <mergeCell ref="B56:H56"/>
    <mergeCell ref="B48:H48"/>
    <mergeCell ref="B49:H49"/>
    <mergeCell ref="C46:H46"/>
    <mergeCell ref="B3:H3"/>
    <mergeCell ref="C43:H43"/>
    <mergeCell ref="C42:H42"/>
    <mergeCell ref="C45:H45"/>
  </mergeCells>
  <phoneticPr fontId="3" type="noConversion"/>
  <pageMargins left="0.59055118110236227" right="0.19685039370078741" top="0.39370078740157483" bottom="0.39370078740157483" header="0.19685039370078741" footer="0.19685039370078741"/>
  <pageSetup paperSize="9" orientation="portrait" blackAndWhite="1" r:id="rId1"/>
  <headerFooter alignWithMargins="0">
    <oddHeader>&amp;R&amp;F</oddHeader>
    <oddFooter>&amp;LFormat Prepared by the Schools Finance Team&amp;RPrinted &amp;D
at &amp;T</oddFooter>
  </headerFooter>
  <rowBreaks count="4" manualBreakCount="4">
    <brk id="6" max="7" man="1"/>
    <brk id="38" max="7" man="1"/>
    <brk id="52" max="7" man="1"/>
    <brk id="59" max="16383" man="1"/>
  </rowBreaks>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79"/>
  <sheetViews>
    <sheetView workbookViewId="0">
      <selection activeCell="J24" sqref="J24"/>
    </sheetView>
  </sheetViews>
  <sheetFormatPr defaultRowHeight="12.75" x14ac:dyDescent="0.2"/>
  <sheetData>
    <row r="1" spans="1:23" x14ac:dyDescent="0.2">
      <c r="A1" t="s">
        <v>122</v>
      </c>
      <c r="B1" t="s">
        <v>123</v>
      </c>
      <c r="C1" t="s">
        <v>124</v>
      </c>
      <c r="D1" t="s">
        <v>125</v>
      </c>
      <c r="E1" t="s">
        <v>126</v>
      </c>
      <c r="F1" t="s">
        <v>127</v>
      </c>
      <c r="G1" t="s">
        <v>128</v>
      </c>
      <c r="H1" t="s">
        <v>127</v>
      </c>
      <c r="I1" t="s">
        <v>129</v>
      </c>
      <c r="J1" t="s">
        <v>127</v>
      </c>
      <c r="K1" t="s">
        <v>2</v>
      </c>
      <c r="L1" t="s">
        <v>125</v>
      </c>
      <c r="M1">
        <v>1</v>
      </c>
      <c r="N1">
        <v>1</v>
      </c>
      <c r="O1">
        <v>1</v>
      </c>
      <c r="P1">
        <v>1</v>
      </c>
      <c r="Q1">
        <v>1</v>
      </c>
      <c r="R1">
        <v>1</v>
      </c>
      <c r="S1">
        <v>1</v>
      </c>
      <c r="T1">
        <v>1</v>
      </c>
      <c r="U1" t="s">
        <v>130</v>
      </c>
      <c r="V1" t="s">
        <v>131</v>
      </c>
      <c r="W1">
        <v>3239</v>
      </c>
    </row>
    <row r="2" spans="1:23" x14ac:dyDescent="0.2">
      <c r="A2">
        <v>1642</v>
      </c>
      <c r="B2">
        <v>1001</v>
      </c>
      <c r="C2" t="s">
        <v>132</v>
      </c>
      <c r="D2">
        <v>244085</v>
      </c>
      <c r="E2">
        <v>20421.66</v>
      </c>
      <c r="F2">
        <v>0</v>
      </c>
      <c r="G2">
        <v>212955.98</v>
      </c>
      <c r="H2">
        <v>10707.36</v>
      </c>
      <c r="I2">
        <v>95.61</v>
      </c>
    </row>
    <row r="3" spans="1:23" x14ac:dyDescent="0.2">
      <c r="A3">
        <v>1643</v>
      </c>
      <c r="B3">
        <v>1008</v>
      </c>
      <c r="C3" t="s">
        <v>133</v>
      </c>
      <c r="D3">
        <v>18844</v>
      </c>
      <c r="E3">
        <v>0</v>
      </c>
      <c r="F3">
        <v>0</v>
      </c>
      <c r="G3">
        <v>17903.45</v>
      </c>
      <c r="H3">
        <v>940.55</v>
      </c>
      <c r="I3">
        <v>95.01</v>
      </c>
    </row>
    <row r="4" spans="1:23" x14ac:dyDescent="0.2">
      <c r="A4">
        <v>1644</v>
      </c>
      <c r="B4">
        <v>1010</v>
      </c>
      <c r="C4" t="s">
        <v>134</v>
      </c>
      <c r="D4">
        <v>32935</v>
      </c>
      <c r="E4">
        <v>2597.52</v>
      </c>
      <c r="F4">
        <v>0</v>
      </c>
      <c r="G4">
        <v>28264.42</v>
      </c>
      <c r="H4">
        <v>2073.06</v>
      </c>
      <c r="I4">
        <v>93.71</v>
      </c>
    </row>
    <row r="5" spans="1:23" x14ac:dyDescent="0.2">
      <c r="A5">
        <v>1645</v>
      </c>
      <c r="B5">
        <v>1011</v>
      </c>
      <c r="C5" t="s">
        <v>135</v>
      </c>
      <c r="D5">
        <v>47860</v>
      </c>
      <c r="E5">
        <v>3817.18</v>
      </c>
      <c r="F5">
        <v>0</v>
      </c>
      <c r="G5">
        <v>37979.199999999997</v>
      </c>
      <c r="H5">
        <v>6063.62</v>
      </c>
      <c r="I5">
        <v>87.33</v>
      </c>
    </row>
    <row r="6" spans="1:23" x14ac:dyDescent="0.2">
      <c r="A6">
        <v>1697</v>
      </c>
      <c r="B6">
        <v>1012</v>
      </c>
      <c r="C6" t="s">
        <v>136</v>
      </c>
      <c r="D6">
        <v>11128</v>
      </c>
      <c r="E6">
        <v>745.26</v>
      </c>
      <c r="F6">
        <v>0</v>
      </c>
      <c r="G6">
        <v>10079.36</v>
      </c>
      <c r="H6">
        <v>303.38</v>
      </c>
      <c r="I6">
        <v>97.27</v>
      </c>
    </row>
    <row r="7" spans="1:23" x14ac:dyDescent="0.2">
      <c r="A7">
        <v>1711</v>
      </c>
      <c r="B7">
        <v>1013</v>
      </c>
      <c r="C7" t="s">
        <v>137</v>
      </c>
      <c r="D7">
        <v>9406</v>
      </c>
      <c r="E7">
        <v>908.26</v>
      </c>
      <c r="F7">
        <v>0</v>
      </c>
      <c r="G7">
        <v>7632.98</v>
      </c>
      <c r="H7">
        <v>864.76</v>
      </c>
      <c r="I7">
        <v>90.81</v>
      </c>
    </row>
    <row r="8" spans="1:23" x14ac:dyDescent="0.2">
      <c r="A8">
        <v>1646</v>
      </c>
      <c r="B8">
        <v>1020</v>
      </c>
      <c r="C8" t="s">
        <v>138</v>
      </c>
      <c r="D8">
        <v>14550</v>
      </c>
      <c r="E8">
        <v>1185.24</v>
      </c>
      <c r="F8">
        <v>0</v>
      </c>
      <c r="G8">
        <v>12874</v>
      </c>
      <c r="H8">
        <v>490.76</v>
      </c>
      <c r="I8">
        <v>96.63</v>
      </c>
    </row>
    <row r="9" spans="1:23" x14ac:dyDescent="0.2">
      <c r="A9">
        <v>1647</v>
      </c>
      <c r="B9">
        <v>1021</v>
      </c>
      <c r="C9" t="s">
        <v>139</v>
      </c>
      <c r="D9">
        <v>12109</v>
      </c>
      <c r="E9">
        <v>923.68</v>
      </c>
      <c r="F9">
        <v>0</v>
      </c>
      <c r="G9">
        <v>10452.120000000001</v>
      </c>
      <c r="H9">
        <v>733.2</v>
      </c>
      <c r="I9">
        <v>93.94</v>
      </c>
    </row>
    <row r="10" spans="1:23" x14ac:dyDescent="0.2">
      <c r="A10">
        <v>1656</v>
      </c>
      <c r="B10">
        <v>1022</v>
      </c>
      <c r="C10" t="s">
        <v>140</v>
      </c>
      <c r="D10">
        <v>15981</v>
      </c>
      <c r="E10">
        <v>1346.78</v>
      </c>
      <c r="F10">
        <v>0</v>
      </c>
      <c r="G10">
        <v>14685.45</v>
      </c>
      <c r="H10">
        <v>-51.23</v>
      </c>
      <c r="I10">
        <v>100.32</v>
      </c>
    </row>
    <row r="11" spans="1:23" x14ac:dyDescent="0.2">
      <c r="A11">
        <v>1712</v>
      </c>
      <c r="B11">
        <v>1023</v>
      </c>
      <c r="C11" t="s">
        <v>216</v>
      </c>
      <c r="D11">
        <v>4649</v>
      </c>
      <c r="E11">
        <v>394.29</v>
      </c>
      <c r="F11">
        <v>0</v>
      </c>
      <c r="G11">
        <v>5979.52</v>
      </c>
      <c r="H11">
        <v>-1724.81</v>
      </c>
      <c r="I11">
        <v>137.1</v>
      </c>
    </row>
    <row r="12" spans="1:23" x14ac:dyDescent="0.2">
      <c r="A12">
        <v>1654</v>
      </c>
      <c r="B12">
        <v>1027</v>
      </c>
      <c r="C12" t="s">
        <v>141</v>
      </c>
      <c r="D12">
        <v>6025</v>
      </c>
      <c r="E12">
        <v>0</v>
      </c>
      <c r="F12">
        <v>0</v>
      </c>
      <c r="G12">
        <v>6024.38</v>
      </c>
      <c r="H12">
        <v>0.62</v>
      </c>
      <c r="I12">
        <v>99.99</v>
      </c>
    </row>
    <row r="13" spans="1:23" x14ac:dyDescent="0.2">
      <c r="A13">
        <v>1648</v>
      </c>
      <c r="B13">
        <v>1028</v>
      </c>
      <c r="C13" t="s">
        <v>142</v>
      </c>
      <c r="D13">
        <v>4620</v>
      </c>
      <c r="E13">
        <v>476.8</v>
      </c>
      <c r="F13">
        <v>0</v>
      </c>
      <c r="G13">
        <v>3883.4</v>
      </c>
      <c r="H13">
        <v>259.8</v>
      </c>
      <c r="I13">
        <v>94.38</v>
      </c>
    </row>
    <row r="14" spans="1:23" x14ac:dyDescent="0.2">
      <c r="A14">
        <v>1649</v>
      </c>
      <c r="B14">
        <v>2030</v>
      </c>
      <c r="C14" t="s">
        <v>143</v>
      </c>
      <c r="D14">
        <v>7256</v>
      </c>
      <c r="E14">
        <v>248.7</v>
      </c>
      <c r="F14">
        <v>0</v>
      </c>
      <c r="G14">
        <v>8555.9500000000007</v>
      </c>
      <c r="H14">
        <v>-1548.65</v>
      </c>
      <c r="I14">
        <v>121.34</v>
      </c>
    </row>
    <row r="15" spans="1:23" x14ac:dyDescent="0.2">
      <c r="A15">
        <v>1650</v>
      </c>
      <c r="B15">
        <v>2031</v>
      </c>
      <c r="C15" t="s">
        <v>144</v>
      </c>
      <c r="D15">
        <v>3000</v>
      </c>
      <c r="E15">
        <v>0</v>
      </c>
      <c r="F15">
        <v>0</v>
      </c>
      <c r="G15">
        <v>2373.66</v>
      </c>
      <c r="H15">
        <v>626.34</v>
      </c>
      <c r="I15">
        <v>79.12</v>
      </c>
    </row>
    <row r="16" spans="1:23" x14ac:dyDescent="0.2">
      <c r="A16">
        <v>1657</v>
      </c>
      <c r="B16">
        <v>2032</v>
      </c>
      <c r="C16" t="s">
        <v>145</v>
      </c>
      <c r="D16">
        <v>2297</v>
      </c>
      <c r="E16">
        <v>143.93</v>
      </c>
      <c r="F16">
        <v>0</v>
      </c>
      <c r="G16">
        <v>3000.45</v>
      </c>
      <c r="H16">
        <v>-847.38</v>
      </c>
      <c r="I16">
        <v>136.88999999999999</v>
      </c>
    </row>
    <row r="17" spans="1:9" x14ac:dyDescent="0.2">
      <c r="A17">
        <v>1658</v>
      </c>
      <c r="B17">
        <v>2033</v>
      </c>
      <c r="C17" t="s">
        <v>146</v>
      </c>
      <c r="D17">
        <v>8345</v>
      </c>
      <c r="E17">
        <v>1600</v>
      </c>
      <c r="F17">
        <v>0</v>
      </c>
      <c r="G17">
        <v>5303.93</v>
      </c>
      <c r="H17">
        <v>1441.07</v>
      </c>
      <c r="I17">
        <v>82.73</v>
      </c>
    </row>
    <row r="18" spans="1:9" x14ac:dyDescent="0.2">
      <c r="A18">
        <v>1659</v>
      </c>
      <c r="B18">
        <v>2034</v>
      </c>
      <c r="C18" t="s">
        <v>147</v>
      </c>
      <c r="D18">
        <v>770</v>
      </c>
      <c r="E18">
        <v>186</v>
      </c>
      <c r="F18">
        <v>0</v>
      </c>
      <c r="G18">
        <v>568.85</v>
      </c>
      <c r="H18">
        <v>15.15</v>
      </c>
      <c r="I18">
        <v>98.03</v>
      </c>
    </row>
    <row r="19" spans="1:9" x14ac:dyDescent="0.2">
      <c r="A19">
        <v>1660</v>
      </c>
      <c r="B19">
        <v>2035</v>
      </c>
      <c r="C19" t="s">
        <v>148</v>
      </c>
      <c r="D19">
        <v>0</v>
      </c>
      <c r="E19">
        <v>0</v>
      </c>
      <c r="F19">
        <v>0</v>
      </c>
      <c r="G19">
        <v>0</v>
      </c>
      <c r="H19">
        <v>0</v>
      </c>
      <c r="I19">
        <v>0</v>
      </c>
    </row>
    <row r="20" spans="1:9" x14ac:dyDescent="0.2">
      <c r="A20">
        <v>1661</v>
      </c>
      <c r="B20">
        <v>2036</v>
      </c>
      <c r="C20" t="s">
        <v>149</v>
      </c>
      <c r="D20">
        <v>9446</v>
      </c>
      <c r="E20">
        <v>818</v>
      </c>
      <c r="F20">
        <v>0</v>
      </c>
      <c r="G20">
        <v>9002</v>
      </c>
      <c r="H20">
        <v>-374</v>
      </c>
      <c r="I20">
        <v>103.96</v>
      </c>
    </row>
    <row r="21" spans="1:9" x14ac:dyDescent="0.2">
      <c r="A21">
        <v>1652</v>
      </c>
      <c r="B21">
        <v>2040</v>
      </c>
      <c r="C21" t="s">
        <v>150</v>
      </c>
      <c r="D21">
        <v>9061</v>
      </c>
      <c r="E21">
        <v>0</v>
      </c>
      <c r="F21">
        <v>0</v>
      </c>
      <c r="G21">
        <v>6943.55</v>
      </c>
      <c r="H21">
        <v>2117.4499999999998</v>
      </c>
      <c r="I21">
        <v>76.63</v>
      </c>
    </row>
    <row r="22" spans="1:9" x14ac:dyDescent="0.2">
      <c r="A22">
        <v>1703</v>
      </c>
      <c r="B22">
        <v>2045</v>
      </c>
      <c r="C22" t="s">
        <v>151</v>
      </c>
      <c r="D22">
        <v>0</v>
      </c>
      <c r="E22">
        <v>0</v>
      </c>
      <c r="F22">
        <v>0</v>
      </c>
      <c r="G22">
        <v>0</v>
      </c>
      <c r="H22">
        <v>0</v>
      </c>
      <c r="I22">
        <v>0</v>
      </c>
    </row>
    <row r="23" spans="1:9" x14ac:dyDescent="0.2">
      <c r="A23">
        <v>1662</v>
      </c>
      <c r="B23">
        <v>3061</v>
      </c>
      <c r="C23" t="s">
        <v>152</v>
      </c>
      <c r="D23">
        <v>700</v>
      </c>
      <c r="E23">
        <v>0</v>
      </c>
      <c r="F23">
        <v>0</v>
      </c>
      <c r="G23">
        <v>685.43</v>
      </c>
      <c r="H23">
        <v>14.57</v>
      </c>
      <c r="I23">
        <v>97.92</v>
      </c>
    </row>
    <row r="24" spans="1:9" x14ac:dyDescent="0.2">
      <c r="A24">
        <v>1663</v>
      </c>
      <c r="B24">
        <v>3062</v>
      </c>
      <c r="C24" t="s">
        <v>153</v>
      </c>
      <c r="D24">
        <v>800</v>
      </c>
      <c r="E24">
        <v>121</v>
      </c>
      <c r="F24">
        <v>0</v>
      </c>
      <c r="G24">
        <v>646.77</v>
      </c>
      <c r="H24">
        <v>32.229999999999997</v>
      </c>
      <c r="I24">
        <v>95.97</v>
      </c>
    </row>
    <row r="25" spans="1:9" x14ac:dyDescent="0.2">
      <c r="A25">
        <v>1664</v>
      </c>
      <c r="B25">
        <v>3063</v>
      </c>
      <c r="C25" t="s">
        <v>154</v>
      </c>
      <c r="D25">
        <v>200</v>
      </c>
      <c r="E25">
        <v>22.75</v>
      </c>
      <c r="F25">
        <v>0</v>
      </c>
      <c r="G25">
        <v>191.35</v>
      </c>
      <c r="H25">
        <v>-14.1</v>
      </c>
      <c r="I25">
        <v>107.05</v>
      </c>
    </row>
    <row r="26" spans="1:9" x14ac:dyDescent="0.2">
      <c r="A26">
        <v>1665</v>
      </c>
      <c r="B26">
        <v>3064</v>
      </c>
      <c r="C26" t="s">
        <v>155</v>
      </c>
      <c r="D26">
        <v>2000</v>
      </c>
      <c r="E26">
        <v>434.33</v>
      </c>
      <c r="F26">
        <v>0</v>
      </c>
      <c r="G26">
        <v>1202.06</v>
      </c>
      <c r="H26">
        <v>363.61</v>
      </c>
      <c r="I26">
        <v>81.819999999999993</v>
      </c>
    </row>
    <row r="27" spans="1:9" x14ac:dyDescent="0.2">
      <c r="A27">
        <v>1666</v>
      </c>
      <c r="B27">
        <v>3065</v>
      </c>
      <c r="C27" t="s">
        <v>156</v>
      </c>
      <c r="D27">
        <v>600</v>
      </c>
      <c r="E27">
        <v>0</v>
      </c>
      <c r="F27">
        <v>0</v>
      </c>
      <c r="G27">
        <v>164.46</v>
      </c>
      <c r="H27">
        <v>435.54</v>
      </c>
      <c r="I27">
        <v>27.41</v>
      </c>
    </row>
    <row r="28" spans="1:9" x14ac:dyDescent="0.2">
      <c r="A28">
        <v>1667</v>
      </c>
      <c r="B28">
        <v>3066</v>
      </c>
      <c r="C28" t="s">
        <v>157</v>
      </c>
      <c r="D28">
        <v>700</v>
      </c>
      <c r="E28">
        <v>0</v>
      </c>
      <c r="F28">
        <v>0</v>
      </c>
      <c r="G28">
        <v>656.62</v>
      </c>
      <c r="H28">
        <v>43.38</v>
      </c>
      <c r="I28">
        <v>93.8</v>
      </c>
    </row>
    <row r="29" spans="1:9" x14ac:dyDescent="0.2">
      <c r="A29">
        <v>1668</v>
      </c>
      <c r="B29">
        <v>3067</v>
      </c>
      <c r="C29" t="s">
        <v>158</v>
      </c>
      <c r="D29">
        <v>200</v>
      </c>
      <c r="E29">
        <v>0</v>
      </c>
      <c r="F29">
        <v>0</v>
      </c>
      <c r="G29">
        <v>332.2</v>
      </c>
      <c r="H29">
        <v>-132.19999999999999</v>
      </c>
      <c r="I29">
        <v>166.1</v>
      </c>
    </row>
    <row r="30" spans="1:9" x14ac:dyDescent="0.2">
      <c r="A30">
        <v>1669</v>
      </c>
      <c r="B30">
        <v>3068</v>
      </c>
      <c r="C30" t="s">
        <v>159</v>
      </c>
      <c r="D30">
        <v>0</v>
      </c>
      <c r="E30">
        <v>0</v>
      </c>
      <c r="F30">
        <v>0</v>
      </c>
      <c r="G30">
        <v>0</v>
      </c>
      <c r="H30">
        <v>0</v>
      </c>
      <c r="I30">
        <v>0</v>
      </c>
    </row>
    <row r="31" spans="1:9" x14ac:dyDescent="0.2">
      <c r="A31">
        <v>1670</v>
      </c>
      <c r="B31">
        <v>3069</v>
      </c>
      <c r="C31" t="s">
        <v>160</v>
      </c>
      <c r="D31">
        <v>200</v>
      </c>
      <c r="E31">
        <v>94.03</v>
      </c>
      <c r="F31">
        <v>0</v>
      </c>
      <c r="G31">
        <v>98.77</v>
      </c>
      <c r="H31">
        <v>7.2</v>
      </c>
      <c r="I31">
        <v>96.4</v>
      </c>
    </row>
    <row r="32" spans="1:9" x14ac:dyDescent="0.2">
      <c r="A32">
        <v>1671</v>
      </c>
      <c r="B32">
        <v>3070</v>
      </c>
      <c r="C32" t="s">
        <v>161</v>
      </c>
      <c r="D32">
        <v>0</v>
      </c>
      <c r="E32">
        <v>0</v>
      </c>
      <c r="F32">
        <v>0</v>
      </c>
      <c r="G32">
        <v>0</v>
      </c>
      <c r="H32">
        <v>0</v>
      </c>
      <c r="I32">
        <v>0</v>
      </c>
    </row>
    <row r="33" spans="1:9" x14ac:dyDescent="0.2">
      <c r="A33">
        <v>1672</v>
      </c>
      <c r="B33">
        <v>3071</v>
      </c>
      <c r="C33" t="s">
        <v>162</v>
      </c>
      <c r="D33">
        <v>0</v>
      </c>
      <c r="E33">
        <v>0</v>
      </c>
      <c r="F33">
        <v>0</v>
      </c>
      <c r="G33">
        <v>0</v>
      </c>
      <c r="H33">
        <v>0</v>
      </c>
      <c r="I33">
        <v>0</v>
      </c>
    </row>
    <row r="34" spans="1:9" x14ac:dyDescent="0.2">
      <c r="A34">
        <v>1641</v>
      </c>
      <c r="B34">
        <v>3072</v>
      </c>
      <c r="C34" t="s">
        <v>163</v>
      </c>
      <c r="D34">
        <v>100</v>
      </c>
      <c r="E34">
        <v>0</v>
      </c>
      <c r="F34">
        <v>0</v>
      </c>
      <c r="G34">
        <v>120</v>
      </c>
      <c r="H34">
        <v>-20</v>
      </c>
      <c r="I34">
        <v>120</v>
      </c>
    </row>
    <row r="35" spans="1:9" x14ac:dyDescent="0.2">
      <c r="A35">
        <v>1673</v>
      </c>
      <c r="B35">
        <v>3073</v>
      </c>
      <c r="C35" t="s">
        <v>164</v>
      </c>
      <c r="D35">
        <v>200</v>
      </c>
      <c r="E35">
        <v>0</v>
      </c>
      <c r="F35">
        <v>0</v>
      </c>
      <c r="G35">
        <v>200</v>
      </c>
      <c r="H35">
        <v>0</v>
      </c>
      <c r="I35">
        <v>100</v>
      </c>
    </row>
    <row r="36" spans="1:9" x14ac:dyDescent="0.2">
      <c r="A36">
        <v>1674</v>
      </c>
      <c r="B36">
        <v>3074</v>
      </c>
      <c r="C36" t="s">
        <v>165</v>
      </c>
      <c r="D36">
        <v>200</v>
      </c>
      <c r="E36">
        <v>0</v>
      </c>
      <c r="F36">
        <v>0</v>
      </c>
      <c r="G36">
        <v>69.010000000000005</v>
      </c>
      <c r="H36">
        <v>130.99</v>
      </c>
      <c r="I36">
        <v>34.51</v>
      </c>
    </row>
    <row r="37" spans="1:9" x14ac:dyDescent="0.2">
      <c r="A37">
        <v>1675</v>
      </c>
      <c r="B37">
        <v>3075</v>
      </c>
      <c r="C37" t="s">
        <v>166</v>
      </c>
      <c r="D37">
        <v>0</v>
      </c>
      <c r="E37">
        <v>0</v>
      </c>
      <c r="F37">
        <v>0</v>
      </c>
      <c r="G37">
        <v>0</v>
      </c>
      <c r="H37">
        <v>0</v>
      </c>
      <c r="I37">
        <v>0</v>
      </c>
    </row>
    <row r="38" spans="1:9" x14ac:dyDescent="0.2">
      <c r="A38">
        <v>1676</v>
      </c>
      <c r="B38">
        <v>3076</v>
      </c>
      <c r="C38" t="s">
        <v>167</v>
      </c>
      <c r="D38">
        <v>0</v>
      </c>
      <c r="E38">
        <v>0</v>
      </c>
      <c r="F38">
        <v>0</v>
      </c>
      <c r="G38">
        <v>0</v>
      </c>
      <c r="H38">
        <v>0</v>
      </c>
      <c r="I38">
        <v>0</v>
      </c>
    </row>
    <row r="39" spans="1:9" x14ac:dyDescent="0.2">
      <c r="A39">
        <v>1700</v>
      </c>
      <c r="B39">
        <v>3077</v>
      </c>
      <c r="C39" t="s">
        <v>168</v>
      </c>
      <c r="D39">
        <v>0</v>
      </c>
      <c r="E39">
        <v>0</v>
      </c>
      <c r="F39">
        <v>0</v>
      </c>
      <c r="G39">
        <v>0</v>
      </c>
      <c r="H39">
        <v>0</v>
      </c>
      <c r="I39">
        <v>0</v>
      </c>
    </row>
    <row r="40" spans="1:9" x14ac:dyDescent="0.2">
      <c r="A40">
        <v>1651</v>
      </c>
      <c r="B40">
        <v>3078</v>
      </c>
      <c r="C40" t="s">
        <v>169</v>
      </c>
      <c r="D40">
        <v>0</v>
      </c>
      <c r="E40">
        <v>0</v>
      </c>
      <c r="F40">
        <v>0</v>
      </c>
      <c r="G40">
        <v>0</v>
      </c>
      <c r="H40">
        <v>0</v>
      </c>
      <c r="I40">
        <v>0</v>
      </c>
    </row>
    <row r="41" spans="1:9" x14ac:dyDescent="0.2">
      <c r="A41">
        <v>1717</v>
      </c>
      <c r="B41">
        <v>3079</v>
      </c>
      <c r="C41" t="s">
        <v>170</v>
      </c>
      <c r="D41">
        <v>0</v>
      </c>
      <c r="E41">
        <v>0</v>
      </c>
      <c r="F41">
        <v>0</v>
      </c>
      <c r="G41">
        <v>0</v>
      </c>
      <c r="H41">
        <v>0</v>
      </c>
      <c r="I41">
        <v>0</v>
      </c>
    </row>
    <row r="42" spans="1:9" x14ac:dyDescent="0.2">
      <c r="A42">
        <v>1696</v>
      </c>
      <c r="B42">
        <v>3080</v>
      </c>
      <c r="C42" t="s">
        <v>171</v>
      </c>
      <c r="D42">
        <v>500</v>
      </c>
      <c r="E42">
        <v>0</v>
      </c>
      <c r="F42">
        <v>0</v>
      </c>
      <c r="G42">
        <v>353.99</v>
      </c>
      <c r="H42">
        <v>146.01</v>
      </c>
      <c r="I42">
        <v>70.8</v>
      </c>
    </row>
    <row r="43" spans="1:9" x14ac:dyDescent="0.2">
      <c r="A43">
        <v>1705</v>
      </c>
      <c r="B43">
        <v>3081</v>
      </c>
      <c r="C43" t="s">
        <v>172</v>
      </c>
      <c r="D43">
        <v>100</v>
      </c>
      <c r="E43">
        <v>0</v>
      </c>
      <c r="F43">
        <v>0</v>
      </c>
      <c r="G43">
        <v>107.2</v>
      </c>
      <c r="H43">
        <v>-7.2</v>
      </c>
      <c r="I43">
        <v>107.2</v>
      </c>
    </row>
    <row r="44" spans="1:9" x14ac:dyDescent="0.2">
      <c r="A44">
        <v>1677</v>
      </c>
      <c r="B44">
        <v>4100</v>
      </c>
      <c r="C44" t="s">
        <v>173</v>
      </c>
      <c r="D44">
        <v>250</v>
      </c>
      <c r="E44">
        <v>0</v>
      </c>
      <c r="F44">
        <v>0</v>
      </c>
      <c r="G44">
        <v>0</v>
      </c>
      <c r="H44">
        <v>250</v>
      </c>
      <c r="I44">
        <v>0</v>
      </c>
    </row>
    <row r="45" spans="1:9" x14ac:dyDescent="0.2">
      <c r="A45">
        <v>1678</v>
      </c>
      <c r="B45">
        <v>4101</v>
      </c>
      <c r="C45" t="s">
        <v>174</v>
      </c>
      <c r="D45">
        <v>0</v>
      </c>
      <c r="E45">
        <v>0</v>
      </c>
      <c r="F45">
        <v>0</v>
      </c>
      <c r="G45">
        <v>20</v>
      </c>
      <c r="H45">
        <v>-20</v>
      </c>
      <c r="I45">
        <v>0</v>
      </c>
    </row>
    <row r="46" spans="1:9" x14ac:dyDescent="0.2">
      <c r="A46">
        <v>1679</v>
      </c>
      <c r="B46">
        <v>5110</v>
      </c>
      <c r="C46" t="s">
        <v>175</v>
      </c>
      <c r="D46">
        <v>794</v>
      </c>
      <c r="E46">
        <v>0</v>
      </c>
      <c r="F46">
        <v>0</v>
      </c>
      <c r="G46">
        <v>791.44</v>
      </c>
      <c r="H46">
        <v>2.56</v>
      </c>
      <c r="I46">
        <v>99.68</v>
      </c>
    </row>
    <row r="47" spans="1:9" x14ac:dyDescent="0.2">
      <c r="A47">
        <v>1680</v>
      </c>
      <c r="B47">
        <v>5111</v>
      </c>
      <c r="C47" t="s">
        <v>176</v>
      </c>
      <c r="D47">
        <v>1034</v>
      </c>
      <c r="E47">
        <v>60</v>
      </c>
      <c r="F47">
        <v>0</v>
      </c>
      <c r="G47">
        <v>781.01</v>
      </c>
      <c r="H47">
        <v>192.99</v>
      </c>
      <c r="I47">
        <v>81.34</v>
      </c>
    </row>
    <row r="48" spans="1:9" x14ac:dyDescent="0.2">
      <c r="A48">
        <v>1655</v>
      </c>
      <c r="B48">
        <v>5112</v>
      </c>
      <c r="C48" t="s">
        <v>177</v>
      </c>
      <c r="D48">
        <v>11452</v>
      </c>
      <c r="E48">
        <v>1947.41</v>
      </c>
      <c r="F48">
        <v>0</v>
      </c>
      <c r="G48">
        <v>9744.61</v>
      </c>
      <c r="H48">
        <v>-240.02</v>
      </c>
      <c r="I48">
        <v>102.1</v>
      </c>
    </row>
    <row r="49" spans="1:9" x14ac:dyDescent="0.2">
      <c r="A49">
        <v>1681</v>
      </c>
      <c r="B49">
        <v>5113</v>
      </c>
      <c r="C49" t="s">
        <v>178</v>
      </c>
      <c r="D49">
        <v>2191</v>
      </c>
      <c r="E49">
        <v>450</v>
      </c>
      <c r="F49">
        <v>0</v>
      </c>
      <c r="G49">
        <v>2310.08</v>
      </c>
      <c r="H49">
        <v>-569.08000000000004</v>
      </c>
      <c r="I49">
        <v>125.97</v>
      </c>
    </row>
    <row r="50" spans="1:9" x14ac:dyDescent="0.2">
      <c r="A50">
        <v>1682</v>
      </c>
      <c r="B50">
        <v>5115</v>
      </c>
      <c r="C50" t="s">
        <v>179</v>
      </c>
      <c r="D50">
        <v>24140</v>
      </c>
      <c r="E50">
        <v>3458.81</v>
      </c>
      <c r="F50">
        <v>0</v>
      </c>
      <c r="G50">
        <v>25390.93</v>
      </c>
      <c r="H50">
        <v>-4709.74</v>
      </c>
      <c r="I50">
        <v>119.51</v>
      </c>
    </row>
    <row r="51" spans="1:9" x14ac:dyDescent="0.2">
      <c r="A51">
        <v>1683</v>
      </c>
      <c r="B51">
        <v>5116</v>
      </c>
      <c r="C51" t="s">
        <v>180</v>
      </c>
      <c r="D51">
        <v>2742</v>
      </c>
      <c r="E51">
        <v>0</v>
      </c>
      <c r="F51">
        <v>0</v>
      </c>
      <c r="G51">
        <v>2745</v>
      </c>
      <c r="H51">
        <v>-3</v>
      </c>
      <c r="I51">
        <v>100.11</v>
      </c>
    </row>
    <row r="52" spans="1:9" x14ac:dyDescent="0.2">
      <c r="A52">
        <v>1684</v>
      </c>
      <c r="B52">
        <v>5117</v>
      </c>
      <c r="C52" t="s">
        <v>181</v>
      </c>
      <c r="D52">
        <v>160</v>
      </c>
      <c r="E52">
        <v>0</v>
      </c>
      <c r="F52">
        <v>0</v>
      </c>
      <c r="G52">
        <v>0</v>
      </c>
      <c r="H52">
        <v>160</v>
      </c>
      <c r="I52">
        <v>0</v>
      </c>
    </row>
    <row r="53" spans="1:9" x14ac:dyDescent="0.2">
      <c r="A53">
        <v>1707</v>
      </c>
      <c r="B53">
        <v>6129</v>
      </c>
      <c r="C53" t="s">
        <v>182</v>
      </c>
      <c r="D53">
        <v>5524</v>
      </c>
      <c r="E53">
        <v>0</v>
      </c>
      <c r="F53">
        <v>0</v>
      </c>
      <c r="G53">
        <v>5524</v>
      </c>
      <c r="H53">
        <v>0</v>
      </c>
      <c r="I53">
        <v>100</v>
      </c>
    </row>
    <row r="54" spans="1:9" x14ac:dyDescent="0.2">
      <c r="A54">
        <v>1685</v>
      </c>
      <c r="B54">
        <v>6130</v>
      </c>
      <c r="C54" t="s">
        <v>183</v>
      </c>
      <c r="D54">
        <v>1500</v>
      </c>
      <c r="E54">
        <v>0</v>
      </c>
      <c r="F54">
        <v>0</v>
      </c>
      <c r="G54">
        <v>495.95</v>
      </c>
      <c r="H54">
        <v>1004.05</v>
      </c>
      <c r="I54">
        <v>33.06</v>
      </c>
    </row>
    <row r="55" spans="1:9" x14ac:dyDescent="0.2">
      <c r="A55">
        <v>1706</v>
      </c>
      <c r="B55">
        <v>6131</v>
      </c>
      <c r="C55" t="s">
        <v>184</v>
      </c>
      <c r="D55">
        <v>10560</v>
      </c>
      <c r="E55">
        <v>0</v>
      </c>
      <c r="F55">
        <v>0</v>
      </c>
      <c r="G55">
        <v>3501.49</v>
      </c>
      <c r="H55">
        <v>7058.51</v>
      </c>
      <c r="I55">
        <v>33.159999999999997</v>
      </c>
    </row>
    <row r="56" spans="1:9" x14ac:dyDescent="0.2">
      <c r="A56">
        <v>1686</v>
      </c>
      <c r="B56">
        <v>6133</v>
      </c>
      <c r="C56" t="s">
        <v>185</v>
      </c>
      <c r="D56">
        <v>0</v>
      </c>
      <c r="E56">
        <v>0</v>
      </c>
      <c r="F56">
        <v>0</v>
      </c>
      <c r="G56">
        <v>0</v>
      </c>
      <c r="H56">
        <v>0</v>
      </c>
      <c r="I56">
        <v>0</v>
      </c>
    </row>
    <row r="57" spans="1:9" x14ac:dyDescent="0.2">
      <c r="A57">
        <v>1687</v>
      </c>
      <c r="B57">
        <v>6134</v>
      </c>
      <c r="C57" t="s">
        <v>186</v>
      </c>
      <c r="D57">
        <v>4070</v>
      </c>
      <c r="E57">
        <v>600</v>
      </c>
      <c r="F57">
        <v>0</v>
      </c>
      <c r="G57">
        <v>4770</v>
      </c>
      <c r="H57">
        <v>-1300</v>
      </c>
      <c r="I57">
        <v>131.94</v>
      </c>
    </row>
    <row r="58" spans="1:9" x14ac:dyDescent="0.2">
      <c r="A58">
        <v>1702</v>
      </c>
      <c r="B58">
        <v>6135</v>
      </c>
      <c r="C58" t="s">
        <v>187</v>
      </c>
      <c r="D58">
        <v>4000</v>
      </c>
      <c r="E58">
        <v>0</v>
      </c>
      <c r="F58">
        <v>0</v>
      </c>
      <c r="G58">
        <v>7484.27</v>
      </c>
      <c r="H58">
        <v>-3484.27</v>
      </c>
      <c r="I58">
        <v>187.11</v>
      </c>
    </row>
    <row r="59" spans="1:9" x14ac:dyDescent="0.2">
      <c r="A59">
        <v>1704</v>
      </c>
      <c r="B59">
        <v>6136</v>
      </c>
      <c r="C59" t="s">
        <v>188</v>
      </c>
      <c r="D59">
        <v>16726</v>
      </c>
      <c r="E59">
        <v>479.4</v>
      </c>
      <c r="F59">
        <v>0</v>
      </c>
      <c r="G59">
        <v>6481.82</v>
      </c>
      <c r="H59">
        <v>9764.7800000000007</v>
      </c>
      <c r="I59">
        <v>41.62</v>
      </c>
    </row>
    <row r="60" spans="1:9" x14ac:dyDescent="0.2">
      <c r="A60">
        <v>1710</v>
      </c>
      <c r="B60">
        <v>6137</v>
      </c>
      <c r="C60" t="s">
        <v>189</v>
      </c>
      <c r="D60">
        <v>13386</v>
      </c>
      <c r="E60">
        <v>85</v>
      </c>
      <c r="F60">
        <v>0</v>
      </c>
      <c r="G60">
        <v>13301</v>
      </c>
      <c r="H60">
        <v>0</v>
      </c>
      <c r="I60">
        <v>100</v>
      </c>
    </row>
    <row r="61" spans="1:9" x14ac:dyDescent="0.2">
      <c r="A61">
        <v>1714</v>
      </c>
      <c r="B61">
        <v>6138</v>
      </c>
      <c r="C61" t="s">
        <v>190</v>
      </c>
      <c r="D61">
        <v>200</v>
      </c>
      <c r="E61">
        <v>0</v>
      </c>
      <c r="F61">
        <v>0</v>
      </c>
      <c r="G61">
        <v>377.56</v>
      </c>
      <c r="H61">
        <v>-177.56</v>
      </c>
      <c r="I61">
        <v>188.78</v>
      </c>
    </row>
    <row r="62" spans="1:9" x14ac:dyDescent="0.2">
      <c r="A62">
        <v>1709</v>
      </c>
      <c r="B62">
        <v>6139</v>
      </c>
      <c r="C62" t="s">
        <v>191</v>
      </c>
      <c r="D62">
        <v>2164</v>
      </c>
      <c r="E62">
        <v>0</v>
      </c>
      <c r="F62">
        <v>0</v>
      </c>
      <c r="G62">
        <v>2163.71</v>
      </c>
      <c r="H62">
        <v>0.28999999999999998</v>
      </c>
      <c r="I62">
        <v>99.99</v>
      </c>
    </row>
    <row r="63" spans="1:9" x14ac:dyDescent="0.2">
      <c r="A63">
        <v>1689</v>
      </c>
      <c r="B63">
        <v>8180</v>
      </c>
      <c r="C63" t="s">
        <v>192</v>
      </c>
      <c r="D63">
        <v>0</v>
      </c>
      <c r="E63">
        <v>0</v>
      </c>
      <c r="F63">
        <v>0</v>
      </c>
      <c r="G63">
        <v>0</v>
      </c>
      <c r="H63">
        <v>0</v>
      </c>
      <c r="I63">
        <v>0</v>
      </c>
    </row>
    <row r="64" spans="1:9" x14ac:dyDescent="0.2">
      <c r="A64">
        <v>1690</v>
      </c>
      <c r="B64">
        <v>8181</v>
      </c>
      <c r="C64" t="s">
        <v>193</v>
      </c>
      <c r="D64">
        <v>0</v>
      </c>
      <c r="E64">
        <v>0</v>
      </c>
      <c r="F64">
        <v>0</v>
      </c>
      <c r="G64">
        <v>0</v>
      </c>
      <c r="H64">
        <v>0</v>
      </c>
      <c r="I64">
        <v>0</v>
      </c>
    </row>
    <row r="65" spans="1:9" x14ac:dyDescent="0.2">
      <c r="A65">
        <v>1691</v>
      </c>
      <c r="B65">
        <v>8184</v>
      </c>
      <c r="C65" t="s">
        <v>194</v>
      </c>
      <c r="D65">
        <v>25015</v>
      </c>
      <c r="E65">
        <v>0</v>
      </c>
      <c r="F65">
        <v>0</v>
      </c>
      <c r="G65">
        <v>0</v>
      </c>
      <c r="H65">
        <v>25015</v>
      </c>
      <c r="I65">
        <v>0</v>
      </c>
    </row>
    <row r="66" spans="1:9" x14ac:dyDescent="0.2">
      <c r="A66">
        <v>1716</v>
      </c>
      <c r="B66">
        <v>8185</v>
      </c>
      <c r="C66" t="s">
        <v>195</v>
      </c>
      <c r="D66">
        <v>0</v>
      </c>
      <c r="E66">
        <v>0</v>
      </c>
      <c r="F66">
        <v>0</v>
      </c>
      <c r="G66">
        <v>0</v>
      </c>
      <c r="H66">
        <v>0</v>
      </c>
      <c r="I66">
        <v>0</v>
      </c>
    </row>
    <row r="67" spans="1:9" x14ac:dyDescent="0.2">
      <c r="A67">
        <v>1713</v>
      </c>
      <c r="B67">
        <v>9027</v>
      </c>
      <c r="C67" t="s">
        <v>196</v>
      </c>
      <c r="D67">
        <v>-3040</v>
      </c>
      <c r="E67">
        <v>0</v>
      </c>
      <c r="F67">
        <v>0</v>
      </c>
      <c r="G67">
        <v>-4484</v>
      </c>
      <c r="H67">
        <v>1444</v>
      </c>
      <c r="I67">
        <v>147.5</v>
      </c>
    </row>
    <row r="68" spans="1:9" x14ac:dyDescent="0.2">
      <c r="A68">
        <v>1692</v>
      </c>
      <c r="B68">
        <v>9200</v>
      </c>
      <c r="C68" t="s">
        <v>197</v>
      </c>
      <c r="D68">
        <v>0</v>
      </c>
      <c r="E68">
        <v>0</v>
      </c>
      <c r="F68">
        <v>0</v>
      </c>
      <c r="G68">
        <v>0</v>
      </c>
      <c r="H68">
        <v>0</v>
      </c>
      <c r="I68">
        <v>0</v>
      </c>
    </row>
    <row r="69" spans="1:9" x14ac:dyDescent="0.2">
      <c r="A69">
        <v>1693</v>
      </c>
      <c r="B69">
        <v>9201</v>
      </c>
      <c r="C69" t="s">
        <v>198</v>
      </c>
      <c r="D69">
        <v>-10000</v>
      </c>
      <c r="E69">
        <v>0</v>
      </c>
      <c r="F69">
        <v>0</v>
      </c>
      <c r="G69">
        <v>-13729.3</v>
      </c>
      <c r="H69">
        <v>3729.3</v>
      </c>
      <c r="I69">
        <v>137.29</v>
      </c>
    </row>
    <row r="70" spans="1:9" x14ac:dyDescent="0.2">
      <c r="A70">
        <v>1694</v>
      </c>
      <c r="B70">
        <v>9202</v>
      </c>
      <c r="C70" t="s">
        <v>199</v>
      </c>
      <c r="D70">
        <v>-466405</v>
      </c>
      <c r="E70">
        <v>0</v>
      </c>
      <c r="F70">
        <v>0</v>
      </c>
      <c r="G70">
        <v>-430381</v>
      </c>
      <c r="H70">
        <v>-36024</v>
      </c>
      <c r="I70">
        <v>92.28</v>
      </c>
    </row>
    <row r="71" spans="1:9" x14ac:dyDescent="0.2">
      <c r="A71">
        <v>1695</v>
      </c>
      <c r="B71">
        <v>9203</v>
      </c>
      <c r="C71" t="s">
        <v>200</v>
      </c>
      <c r="D71">
        <v>-83645</v>
      </c>
      <c r="E71">
        <v>0</v>
      </c>
      <c r="F71">
        <v>0</v>
      </c>
      <c r="G71">
        <v>0</v>
      </c>
      <c r="H71">
        <v>-83645</v>
      </c>
      <c r="I71">
        <v>0</v>
      </c>
    </row>
    <row r="72" spans="1:9" x14ac:dyDescent="0.2">
      <c r="A72">
        <v>1698</v>
      </c>
      <c r="B72">
        <v>9204</v>
      </c>
      <c r="C72" t="s">
        <v>201</v>
      </c>
      <c r="D72">
        <v>0</v>
      </c>
      <c r="E72">
        <v>0</v>
      </c>
      <c r="F72">
        <v>0</v>
      </c>
      <c r="G72">
        <v>-3420</v>
      </c>
      <c r="H72">
        <v>3420</v>
      </c>
      <c r="I72">
        <v>0</v>
      </c>
    </row>
    <row r="73" spans="1:9" x14ac:dyDescent="0.2">
      <c r="A73">
        <v>1699</v>
      </c>
      <c r="B73">
        <v>9205</v>
      </c>
      <c r="C73" t="s">
        <v>202</v>
      </c>
      <c r="D73">
        <v>-12540</v>
      </c>
      <c r="E73">
        <v>0</v>
      </c>
      <c r="F73">
        <v>0</v>
      </c>
      <c r="G73">
        <v>-10401.84</v>
      </c>
      <c r="H73">
        <v>-2138.16</v>
      </c>
      <c r="I73">
        <v>82.95</v>
      </c>
    </row>
    <row r="74" spans="1:9" x14ac:dyDescent="0.2">
      <c r="A74">
        <v>1708</v>
      </c>
      <c r="B74">
        <v>9206</v>
      </c>
      <c r="C74" t="s">
        <v>203</v>
      </c>
      <c r="D74">
        <v>-2164</v>
      </c>
      <c r="E74">
        <v>0</v>
      </c>
      <c r="F74">
        <v>0</v>
      </c>
      <c r="G74">
        <v>-2163.71</v>
      </c>
      <c r="H74">
        <v>-0.28999999999999998</v>
      </c>
      <c r="I74">
        <v>99.99</v>
      </c>
    </row>
    <row r="75" spans="1:9" x14ac:dyDescent="0.2">
      <c r="A75">
        <v>1715</v>
      </c>
      <c r="B75">
        <v>9207</v>
      </c>
      <c r="C75" t="s">
        <v>204</v>
      </c>
      <c r="D75">
        <v>-500</v>
      </c>
      <c r="E75">
        <v>0</v>
      </c>
      <c r="F75">
        <v>0</v>
      </c>
      <c r="G75">
        <v>-749.14</v>
      </c>
      <c r="H75">
        <v>249.14</v>
      </c>
      <c r="I75">
        <v>149.83000000000001</v>
      </c>
    </row>
    <row r="76" spans="1:9" x14ac:dyDescent="0.2">
      <c r="A76">
        <v>1718</v>
      </c>
      <c r="B76">
        <v>9208</v>
      </c>
      <c r="C76" t="s">
        <v>205</v>
      </c>
      <c r="D76">
        <v>-3420</v>
      </c>
      <c r="E76">
        <v>0</v>
      </c>
      <c r="F76">
        <v>0</v>
      </c>
      <c r="G76">
        <v>-2012.16</v>
      </c>
      <c r="H76">
        <v>-1407.84</v>
      </c>
      <c r="I76">
        <v>58.84</v>
      </c>
    </row>
    <row r="77" spans="1:9" x14ac:dyDescent="0.2">
      <c r="A77">
        <v>1688</v>
      </c>
      <c r="B77">
        <v>9239</v>
      </c>
      <c r="C77" t="s">
        <v>206</v>
      </c>
      <c r="D77">
        <v>-256</v>
      </c>
      <c r="E77">
        <v>0</v>
      </c>
      <c r="F77">
        <v>0</v>
      </c>
      <c r="G77">
        <v>0</v>
      </c>
      <c r="H77">
        <v>-256</v>
      </c>
      <c r="I77">
        <v>0</v>
      </c>
    </row>
    <row r="78" spans="1:9" x14ac:dyDescent="0.2">
      <c r="A78">
        <v>1653</v>
      </c>
      <c r="B78">
        <v>9240</v>
      </c>
      <c r="C78" t="s">
        <v>207</v>
      </c>
      <c r="D78">
        <v>-8805</v>
      </c>
      <c r="E78">
        <v>0</v>
      </c>
      <c r="F78">
        <v>0</v>
      </c>
      <c r="G78">
        <v>-12170.3</v>
      </c>
      <c r="H78">
        <v>3365.3</v>
      </c>
      <c r="I78">
        <v>138.22</v>
      </c>
    </row>
    <row r="79" spans="1:9" x14ac:dyDescent="0.2">
      <c r="A79">
        <v>1701</v>
      </c>
      <c r="B79">
        <v>9260</v>
      </c>
      <c r="C79" t="s">
        <v>208</v>
      </c>
      <c r="D79">
        <v>-4000</v>
      </c>
      <c r="E79">
        <v>0</v>
      </c>
      <c r="F79">
        <v>0</v>
      </c>
      <c r="G79">
        <v>-2865.68</v>
      </c>
      <c r="H79">
        <v>-1134.32</v>
      </c>
      <c r="I79">
        <v>71.64</v>
      </c>
    </row>
  </sheetData>
  <phoneticPr fontId="3"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T258"/>
  <sheetViews>
    <sheetView zoomScale="82" zoomScaleNormal="82" workbookViewId="0">
      <pane xSplit="2" ySplit="16" topLeftCell="C86" activePane="bottomRight" state="frozen"/>
      <selection activeCell="B1" sqref="B1"/>
      <selection pane="topRight" activeCell="C1" sqref="C1"/>
      <selection pane="bottomLeft" activeCell="B16" sqref="B16"/>
      <selection pane="bottomRight" activeCell="I75" sqref="I75"/>
    </sheetView>
  </sheetViews>
  <sheetFormatPr defaultRowHeight="12.75" x14ac:dyDescent="0.2"/>
  <cols>
    <col min="1" max="1" width="14.140625" style="141" hidden="1" customWidth="1"/>
    <col min="2" max="2" width="44.85546875" style="4" customWidth="1"/>
    <col min="3" max="3" width="14.42578125" style="4" customWidth="1"/>
    <col min="4" max="4" width="13.7109375" style="4" customWidth="1"/>
    <col min="5" max="5" width="8.85546875" style="41" customWidth="1"/>
    <col min="6" max="6" width="13.7109375" style="4" customWidth="1"/>
    <col min="7" max="7" width="40.140625" style="4" customWidth="1"/>
    <col min="8" max="8" width="14.28515625" style="4" customWidth="1"/>
    <col min="9" max="9" width="38.85546875" style="4" customWidth="1"/>
    <col min="10" max="11" width="5.42578125" style="4" hidden="1" customWidth="1"/>
    <col min="12" max="12" width="16" style="4" customWidth="1"/>
    <col min="13" max="13" width="15.140625" style="4" customWidth="1"/>
    <col min="14" max="19" width="9.140625" style="4"/>
    <col min="20" max="20" width="4.140625" style="4" customWidth="1"/>
    <col min="21" max="16384" width="9.140625" style="4"/>
  </cols>
  <sheetData>
    <row r="1" spans="1:20" ht="6.75" customHeight="1" thickBot="1" x14ac:dyDescent="0.35">
      <c r="C1" s="101"/>
      <c r="D1" s="102"/>
      <c r="E1" s="102"/>
      <c r="F1" s="102"/>
      <c r="G1" s="3"/>
      <c r="S1" s="19"/>
      <c r="T1" s="19"/>
    </row>
    <row r="2" spans="1:20" ht="21" customHeight="1" thickBot="1" x14ac:dyDescent="0.25">
      <c r="B2" s="72" t="s">
        <v>75</v>
      </c>
      <c r="F2" s="7" t="s">
        <v>5</v>
      </c>
      <c r="G2" s="2">
        <v>43901</v>
      </c>
      <c r="S2" s="19"/>
      <c r="T2" s="19"/>
    </row>
    <row r="3" spans="1:20" ht="21" customHeight="1" thickBot="1" x14ac:dyDescent="0.3">
      <c r="E3" s="6" t="s">
        <v>6</v>
      </c>
      <c r="F3" s="7" t="s">
        <v>4</v>
      </c>
      <c r="G3" s="1">
        <v>0.61805555555555558</v>
      </c>
      <c r="S3" s="19"/>
      <c r="T3" s="19"/>
    </row>
    <row r="4" spans="1:20" ht="21" customHeight="1" thickBot="1" x14ac:dyDescent="0.25">
      <c r="C4" s="5"/>
      <c r="F4" s="7" t="s">
        <v>86</v>
      </c>
      <c r="G4" s="73">
        <v>12</v>
      </c>
      <c r="S4" s="19"/>
      <c r="T4" s="19"/>
    </row>
    <row r="5" spans="1:20" ht="9" customHeight="1" x14ac:dyDescent="0.2">
      <c r="B5" s="41"/>
      <c r="C5" s="41"/>
      <c r="D5" s="41"/>
      <c r="H5" s="9"/>
      <c r="I5" s="8"/>
      <c r="J5" s="8"/>
      <c r="K5" s="8"/>
      <c r="L5" s="9"/>
      <c r="M5" s="40"/>
      <c r="S5" s="19"/>
      <c r="T5" s="19"/>
    </row>
    <row r="6" spans="1:20" ht="23.25" customHeight="1" x14ac:dyDescent="0.2">
      <c r="A6" s="148">
        <v>1</v>
      </c>
      <c r="C6" s="147" t="str">
        <f>IF(A6=1,"Data Stored",IF(A6=2,"Details Updated",""))</f>
        <v>Data Stored</v>
      </c>
      <c r="H6" s="9"/>
      <c r="I6" s="8"/>
      <c r="J6" s="8"/>
      <c r="K6" s="8"/>
      <c r="L6" s="9"/>
      <c r="M6" s="40"/>
      <c r="S6" s="19"/>
      <c r="T6" s="19"/>
    </row>
    <row r="7" spans="1:20" ht="12" customHeight="1" thickBot="1" x14ac:dyDescent="0.25">
      <c r="H7" s="9"/>
      <c r="I7" s="8"/>
      <c r="J7" s="8"/>
      <c r="K7" s="8"/>
      <c r="L7" s="9"/>
      <c r="M7" s="40"/>
      <c r="S7" s="19"/>
      <c r="T7" s="19"/>
    </row>
    <row r="8" spans="1:20" ht="18" customHeight="1" thickBot="1" x14ac:dyDescent="0.25">
      <c r="F8" s="190" t="s">
        <v>82</v>
      </c>
      <c r="G8" s="191"/>
      <c r="H8" s="192"/>
      <c r="O8" s="19"/>
      <c r="P8" s="19"/>
      <c r="Q8" s="19"/>
      <c r="R8" s="19"/>
      <c r="S8" s="19"/>
      <c r="T8" s="19"/>
    </row>
    <row r="9" spans="1:20" ht="18" customHeight="1" x14ac:dyDescent="0.2">
      <c r="B9" s="183" t="s">
        <v>73</v>
      </c>
      <c r="C9" s="197">
        <f>Summary!J21</f>
        <v>61786.66</v>
      </c>
      <c r="D9" s="198"/>
      <c r="F9" s="59" t="s">
        <v>81</v>
      </c>
      <c r="G9" s="193" t="s">
        <v>105</v>
      </c>
      <c r="H9" s="194"/>
      <c r="I9" s="38"/>
      <c r="J9" s="38"/>
      <c r="K9" s="38"/>
      <c r="O9" s="19"/>
      <c r="P9" s="19"/>
      <c r="Q9" s="19"/>
      <c r="R9" s="19"/>
      <c r="S9" s="19"/>
      <c r="T9" s="19"/>
    </row>
    <row r="10" spans="1:20" ht="18" customHeight="1" thickBot="1" x14ac:dyDescent="0.25">
      <c r="B10" s="184"/>
      <c r="C10" s="199"/>
      <c r="D10" s="200"/>
      <c r="F10" s="60" t="s">
        <v>51</v>
      </c>
      <c r="G10" s="188" t="s">
        <v>101</v>
      </c>
      <c r="H10" s="189"/>
      <c r="I10" s="19"/>
      <c r="J10" s="19"/>
      <c r="K10" s="19"/>
      <c r="O10" s="19"/>
      <c r="P10" s="19"/>
      <c r="Q10" s="19"/>
      <c r="R10" s="19"/>
      <c r="S10" s="19"/>
      <c r="T10" s="19"/>
    </row>
    <row r="11" spans="1:20" ht="18" customHeight="1" thickBot="1" x14ac:dyDescent="0.25">
      <c r="F11" s="60" t="s">
        <v>50</v>
      </c>
      <c r="G11" s="186" t="s">
        <v>52</v>
      </c>
      <c r="H11" s="187"/>
      <c r="I11" s="39"/>
      <c r="J11" s="39"/>
      <c r="K11" s="39"/>
      <c r="O11" s="19"/>
      <c r="P11" s="19"/>
      <c r="Q11" s="19"/>
      <c r="R11" s="19"/>
      <c r="S11" s="19"/>
      <c r="T11" s="19"/>
    </row>
    <row r="12" spans="1:20" ht="18" customHeight="1" x14ac:dyDescent="0.2">
      <c r="B12" s="183" t="s">
        <v>74</v>
      </c>
      <c r="C12" s="197">
        <f>Summary!J25</f>
        <v>5482.75</v>
      </c>
      <c r="D12" s="198"/>
      <c r="F12" s="103" t="s">
        <v>88</v>
      </c>
      <c r="G12" s="188" t="s">
        <v>87</v>
      </c>
      <c r="H12" s="189"/>
      <c r="I12" s="40"/>
      <c r="J12" s="40"/>
      <c r="K12" s="40"/>
      <c r="O12" s="19"/>
      <c r="P12" s="19"/>
      <c r="Q12" s="19"/>
      <c r="R12" s="19"/>
      <c r="S12" s="19"/>
      <c r="T12" s="19"/>
    </row>
    <row r="13" spans="1:20" ht="18" customHeight="1" thickBot="1" x14ac:dyDescent="0.25">
      <c r="B13" s="185"/>
      <c r="C13" s="199"/>
      <c r="D13" s="200"/>
      <c r="F13" s="104" t="s">
        <v>103</v>
      </c>
      <c r="G13" s="195" t="s">
        <v>104</v>
      </c>
      <c r="H13" s="196"/>
      <c r="I13" s="40"/>
      <c r="J13" s="40"/>
      <c r="K13" s="40"/>
      <c r="O13" s="19"/>
      <c r="P13" s="19"/>
      <c r="Q13" s="19"/>
      <c r="R13" s="19"/>
      <c r="S13" s="19"/>
      <c r="T13" s="19"/>
    </row>
    <row r="14" spans="1:20" ht="17.25" customHeight="1" thickBot="1" x14ac:dyDescent="0.25">
      <c r="O14" s="19"/>
      <c r="P14" s="19"/>
      <c r="Q14" s="19"/>
      <c r="R14" s="19"/>
      <c r="S14" s="19"/>
      <c r="T14" s="19"/>
    </row>
    <row r="15" spans="1:20" s="10" customFormat="1" ht="51" customHeight="1" thickBot="1" x14ac:dyDescent="0.25">
      <c r="A15" s="142" t="s">
        <v>71</v>
      </c>
      <c r="B15" s="55" t="s">
        <v>2</v>
      </c>
      <c r="C15" s="13" t="s">
        <v>48</v>
      </c>
      <c r="D15" s="13" t="s">
        <v>49</v>
      </c>
      <c r="E15" s="29" t="s">
        <v>97</v>
      </c>
      <c r="F15" s="111" t="s">
        <v>89</v>
      </c>
      <c r="G15" s="29" t="s">
        <v>0</v>
      </c>
      <c r="H15" s="111" t="s">
        <v>90</v>
      </c>
      <c r="I15" s="29" t="s">
        <v>1</v>
      </c>
      <c r="J15" s="29"/>
      <c r="K15" s="29"/>
      <c r="L15" s="13" t="s">
        <v>98</v>
      </c>
      <c r="M15" s="14" t="s">
        <v>99</v>
      </c>
      <c r="O15" s="18"/>
      <c r="P15" s="18"/>
      <c r="Q15" s="18"/>
      <c r="R15" s="18"/>
      <c r="S15" s="18"/>
      <c r="T15" s="18"/>
    </row>
    <row r="16" spans="1:20" s="15" customFormat="1" ht="25.5" customHeight="1" thickBot="1" x14ac:dyDescent="0.25">
      <c r="A16" s="143">
        <v>99</v>
      </c>
      <c r="B16" s="138" t="s">
        <v>3</v>
      </c>
      <c r="C16" s="136">
        <f>SUM(C17:C258)</f>
        <v>0</v>
      </c>
      <c r="D16" s="136">
        <f>SUM(D17:D258)</f>
        <v>-56362.28</v>
      </c>
      <c r="E16" s="135"/>
      <c r="F16" s="136">
        <f>SUM(F17:F258)</f>
        <v>326122.00999999995</v>
      </c>
      <c r="G16" s="137"/>
      <c r="H16" s="136">
        <f>SUM(H17:H258)</f>
        <v>6475.32</v>
      </c>
      <c r="I16" s="137"/>
      <c r="J16" s="137"/>
      <c r="K16" s="137"/>
      <c r="L16" s="139">
        <f>SUM(L17:L258)</f>
        <v>-67269.40999999996</v>
      </c>
      <c r="M16" s="140">
        <f>SUM(M17:M258)</f>
        <v>67269.41</v>
      </c>
    </row>
    <row r="17" spans="1:13" x14ac:dyDescent="0.2">
      <c r="A17" s="144">
        <f>Sheet1!F11</f>
        <v>1001</v>
      </c>
      <c r="B17" s="62" t="str">
        <f>Sheet1!G11</f>
        <v>Teachers</v>
      </c>
      <c r="C17" s="63">
        <f>Sheet1!H11</f>
        <v>244085</v>
      </c>
      <c r="D17" s="129">
        <f>Sheet1!I11</f>
        <v>10707.36</v>
      </c>
      <c r="E17" s="64" t="s">
        <v>85</v>
      </c>
      <c r="F17" s="65">
        <v>0</v>
      </c>
      <c r="G17" s="65" t="s">
        <v>85</v>
      </c>
      <c r="H17" s="65">
        <v>0</v>
      </c>
      <c r="I17" s="159"/>
      <c r="J17" s="132">
        <f>IF($D17+$F17-$H17&gt;0,SUM($D17+$F17-$H17),0)</f>
        <v>10707.36</v>
      </c>
      <c r="K17" s="105">
        <f>(IF($D17+$F17-$H17&lt;=0,(SUM($D17+$F17-$H17)*-1),0))</f>
        <v>0</v>
      </c>
      <c r="L17" s="106">
        <f>IF($E17="L",C17,C17-J17+K17)</f>
        <v>233377.64</v>
      </c>
      <c r="M17" s="66">
        <f>IF($E17="L",0,J17-K17)</f>
        <v>10707.36</v>
      </c>
    </row>
    <row r="18" spans="1:13" ht="38.25" x14ac:dyDescent="0.2">
      <c r="A18" s="145">
        <f>Sheet1!F12</f>
        <v>1008</v>
      </c>
      <c r="B18" s="56" t="str">
        <f>Sheet1!G12</f>
        <v>Supply Teachers</v>
      </c>
      <c r="C18" s="11">
        <f>Sheet1!H12</f>
        <v>18844</v>
      </c>
      <c r="D18" s="130">
        <f>Sheet1!I12</f>
        <v>940.55</v>
      </c>
      <c r="E18" s="67" t="s">
        <v>85</v>
      </c>
      <c r="F18" s="68">
        <v>0</v>
      </c>
      <c r="G18" s="160"/>
      <c r="H18" s="68">
        <v>1255</v>
      </c>
      <c r="I18" s="160" t="s">
        <v>248</v>
      </c>
      <c r="J18" s="133">
        <f>IF($D18+$F18-$H18&gt;0,SUM($D18+$F18-$H18),0)</f>
        <v>0</v>
      </c>
      <c r="K18" s="109">
        <f>(IF($D18+$F18-$H18&lt;=0,(SUM($D18+$F18-$H18)*-1),0))</f>
        <v>314.45000000000005</v>
      </c>
      <c r="L18" s="107">
        <f>IF($E18="L",C18,C18-J18+K18)</f>
        <v>19158.45</v>
      </c>
      <c r="M18" s="12">
        <f>IF($E18="L",0,J18-K18)</f>
        <v>-314.45000000000005</v>
      </c>
    </row>
    <row r="19" spans="1:13" ht="25.5" x14ac:dyDescent="0.2">
      <c r="A19" s="145">
        <f>Sheet1!F13</f>
        <v>1010</v>
      </c>
      <c r="B19" s="56" t="str">
        <f>Sheet1!G13</f>
        <v>Administrative Staff</v>
      </c>
      <c r="C19" s="11">
        <f>Sheet1!H13</f>
        <v>32935</v>
      </c>
      <c r="D19" s="130">
        <f>Sheet1!I13</f>
        <v>2073.06</v>
      </c>
      <c r="E19" s="67" t="s">
        <v>85</v>
      </c>
      <c r="F19" s="68">
        <v>0</v>
      </c>
      <c r="G19" s="160"/>
      <c r="H19" s="68">
        <v>1479.2</v>
      </c>
      <c r="I19" s="160" t="s">
        <v>240</v>
      </c>
      <c r="J19" s="133">
        <f t="shared" ref="J19:J82" si="0">IF($D19+$F19-$H19&gt;0,SUM($D19+$F19-$H19),0)</f>
        <v>593.8599999999999</v>
      </c>
      <c r="K19" s="109">
        <f t="shared" ref="K19:K82" si="1">(IF($D19+$F19-$H19&lt;=0,(SUM($D19+$F19-$H19)*-1),0))</f>
        <v>0</v>
      </c>
      <c r="L19" s="107">
        <f t="shared" ref="L19:L82" si="2">IF($E19="L",C19,C19-J19+K19)</f>
        <v>32341.14</v>
      </c>
      <c r="M19" s="12">
        <f t="shared" ref="M19:M82" si="3">IF($E19="L",0,J19-K19)</f>
        <v>593.8599999999999</v>
      </c>
    </row>
    <row r="20" spans="1:13" ht="25.5" x14ac:dyDescent="0.2">
      <c r="A20" s="145">
        <f>Sheet1!F14</f>
        <v>1011</v>
      </c>
      <c r="B20" s="56" t="str">
        <f>Sheet1!G14</f>
        <v>Classroom Support</v>
      </c>
      <c r="C20" s="11">
        <f>Sheet1!H14</f>
        <v>47860</v>
      </c>
      <c r="D20" s="130">
        <f>Sheet1!I14</f>
        <v>6063.62</v>
      </c>
      <c r="E20" s="67" t="s">
        <v>85</v>
      </c>
      <c r="F20" s="68">
        <v>0</v>
      </c>
      <c r="G20" s="68" t="s">
        <v>85</v>
      </c>
      <c r="H20" s="68">
        <v>400</v>
      </c>
      <c r="I20" s="160" t="s">
        <v>242</v>
      </c>
      <c r="J20" s="133">
        <f t="shared" si="0"/>
        <v>5663.62</v>
      </c>
      <c r="K20" s="109">
        <f t="shared" si="1"/>
        <v>0</v>
      </c>
      <c r="L20" s="107">
        <f t="shared" si="2"/>
        <v>42196.38</v>
      </c>
      <c r="M20" s="12">
        <f t="shared" si="3"/>
        <v>5663.62</v>
      </c>
    </row>
    <row r="21" spans="1:13" ht="25.5" x14ac:dyDescent="0.2">
      <c r="A21" s="145">
        <f>Sheet1!F15</f>
        <v>1012</v>
      </c>
      <c r="B21" s="56" t="str">
        <f>Sheet1!G15</f>
        <v>SEN Classroom Support</v>
      </c>
      <c r="C21" s="11">
        <f>Sheet1!H15</f>
        <v>11128</v>
      </c>
      <c r="D21" s="130">
        <f>Sheet1!I15</f>
        <v>303.38</v>
      </c>
      <c r="E21" s="67" t="s">
        <v>85</v>
      </c>
      <c r="F21" s="68">
        <v>0</v>
      </c>
      <c r="G21" s="68" t="s">
        <v>85</v>
      </c>
      <c r="H21" s="68">
        <v>670</v>
      </c>
      <c r="I21" s="160" t="s">
        <v>241</v>
      </c>
      <c r="J21" s="133">
        <f t="shared" si="0"/>
        <v>0</v>
      </c>
      <c r="K21" s="109">
        <f t="shared" si="1"/>
        <v>366.62</v>
      </c>
      <c r="L21" s="107">
        <f t="shared" si="2"/>
        <v>11494.62</v>
      </c>
      <c r="M21" s="12">
        <f t="shared" si="3"/>
        <v>-366.62</v>
      </c>
    </row>
    <row r="22" spans="1:13" x14ac:dyDescent="0.2">
      <c r="A22" s="145">
        <f>Sheet1!F16</f>
        <v>1013</v>
      </c>
      <c r="B22" s="56" t="str">
        <f>Sheet1!G16</f>
        <v>PE Support Staff</v>
      </c>
      <c r="C22" s="11">
        <f>Sheet1!H16</f>
        <v>9406</v>
      </c>
      <c r="D22" s="130">
        <f>Sheet1!I16</f>
        <v>864.76</v>
      </c>
      <c r="E22" s="67" t="s">
        <v>85</v>
      </c>
      <c r="F22" s="68">
        <v>0</v>
      </c>
      <c r="G22" s="68" t="s">
        <v>85</v>
      </c>
      <c r="H22" s="68">
        <v>83.5</v>
      </c>
      <c r="I22" s="160" t="s">
        <v>243</v>
      </c>
      <c r="J22" s="133">
        <f t="shared" si="0"/>
        <v>781.26</v>
      </c>
      <c r="K22" s="109">
        <f t="shared" si="1"/>
        <v>0</v>
      </c>
      <c r="L22" s="107">
        <f t="shared" si="2"/>
        <v>8624.74</v>
      </c>
      <c r="M22" s="12">
        <f t="shared" si="3"/>
        <v>781.26</v>
      </c>
    </row>
    <row r="23" spans="1:13" x14ac:dyDescent="0.2">
      <c r="A23" s="145">
        <f>Sheet1!F17</f>
        <v>1020</v>
      </c>
      <c r="B23" s="56" t="str">
        <f>Sheet1!G17</f>
        <v>Premises Staff</v>
      </c>
      <c r="C23" s="11">
        <f>Sheet1!H17</f>
        <v>14550</v>
      </c>
      <c r="D23" s="130">
        <f>Sheet1!I17</f>
        <v>490.76</v>
      </c>
      <c r="E23" s="67" t="s">
        <v>85</v>
      </c>
      <c r="F23" s="68">
        <v>0</v>
      </c>
      <c r="G23" s="68" t="s">
        <v>85</v>
      </c>
      <c r="H23" s="68"/>
      <c r="I23" s="160"/>
      <c r="J23" s="133">
        <f t="shared" si="0"/>
        <v>490.76</v>
      </c>
      <c r="K23" s="109">
        <f t="shared" si="1"/>
        <v>0</v>
      </c>
      <c r="L23" s="107">
        <f t="shared" si="2"/>
        <v>14059.24</v>
      </c>
      <c r="M23" s="12">
        <f t="shared" si="3"/>
        <v>490.76</v>
      </c>
    </row>
    <row r="24" spans="1:13" x14ac:dyDescent="0.2">
      <c r="A24" s="145">
        <f>Sheet1!F18</f>
        <v>1021</v>
      </c>
      <c r="B24" s="56" t="str">
        <f>Sheet1!G18</f>
        <v>Midday Supervision</v>
      </c>
      <c r="C24" s="11">
        <f>Sheet1!H18</f>
        <v>12109</v>
      </c>
      <c r="D24" s="130">
        <f>Sheet1!I18</f>
        <v>733.2</v>
      </c>
      <c r="E24" s="67" t="s">
        <v>85</v>
      </c>
      <c r="F24" s="68">
        <v>0</v>
      </c>
      <c r="G24" s="68" t="s">
        <v>85</v>
      </c>
      <c r="H24" s="68">
        <v>89</v>
      </c>
      <c r="I24" s="160" t="s">
        <v>244</v>
      </c>
      <c r="J24" s="133">
        <f t="shared" si="0"/>
        <v>644.20000000000005</v>
      </c>
      <c r="K24" s="109">
        <f t="shared" si="1"/>
        <v>0</v>
      </c>
      <c r="L24" s="107">
        <f t="shared" si="2"/>
        <v>11464.8</v>
      </c>
      <c r="M24" s="12">
        <f t="shared" si="3"/>
        <v>644.20000000000005</v>
      </c>
    </row>
    <row r="25" spans="1:13" ht="38.25" x14ac:dyDescent="0.2">
      <c r="A25" s="145">
        <f>Sheet1!F19</f>
        <v>1022</v>
      </c>
      <c r="B25" s="56" t="str">
        <f>Sheet1!G19</f>
        <v>Catering Staff</v>
      </c>
      <c r="C25" s="11">
        <f>Sheet1!H19</f>
        <v>15981</v>
      </c>
      <c r="D25" s="130">
        <f>Sheet1!I19</f>
        <v>-51.23</v>
      </c>
      <c r="E25" s="67" t="s">
        <v>85</v>
      </c>
      <c r="F25" s="68">
        <v>0</v>
      </c>
      <c r="G25" s="68" t="s">
        <v>85</v>
      </c>
      <c r="H25" s="68">
        <v>100</v>
      </c>
      <c r="I25" s="160" t="s">
        <v>210</v>
      </c>
      <c r="J25" s="133">
        <f t="shared" si="0"/>
        <v>0</v>
      </c>
      <c r="K25" s="109">
        <f t="shared" si="1"/>
        <v>151.22999999999999</v>
      </c>
      <c r="L25" s="107">
        <f t="shared" si="2"/>
        <v>16132.23</v>
      </c>
      <c r="M25" s="12">
        <f t="shared" si="3"/>
        <v>-151.22999999999999</v>
      </c>
    </row>
    <row r="26" spans="1:13" x14ac:dyDescent="0.2">
      <c r="A26" s="145">
        <f>Sheet1!F20</f>
        <v>1023</v>
      </c>
      <c r="B26" s="56" t="str">
        <f>Sheet1!G20</f>
        <v>Breakfast Club Staff</v>
      </c>
      <c r="C26" s="11">
        <f>Sheet1!H20</f>
        <v>4649</v>
      </c>
      <c r="D26" s="130">
        <f>Sheet1!I20</f>
        <v>-1724.81</v>
      </c>
      <c r="E26" s="67" t="s">
        <v>85</v>
      </c>
      <c r="F26" s="68">
        <v>0</v>
      </c>
      <c r="G26" s="68" t="s">
        <v>85</v>
      </c>
      <c r="H26" s="68">
        <v>0</v>
      </c>
      <c r="I26" s="160" t="s">
        <v>211</v>
      </c>
      <c r="J26" s="133">
        <f t="shared" si="0"/>
        <v>0</v>
      </c>
      <c r="K26" s="109">
        <f t="shared" si="1"/>
        <v>1724.81</v>
      </c>
      <c r="L26" s="107">
        <f t="shared" si="2"/>
        <v>6373.8099999999995</v>
      </c>
      <c r="M26" s="12">
        <f t="shared" si="3"/>
        <v>-1724.81</v>
      </c>
    </row>
    <row r="27" spans="1:13" x14ac:dyDescent="0.2">
      <c r="A27" s="145">
        <f>Sheet1!F21</f>
        <v>1027</v>
      </c>
      <c r="B27" s="56" t="str">
        <f>Sheet1!G21</f>
        <v>Staff Insurance Premiums</v>
      </c>
      <c r="C27" s="11">
        <f>Sheet1!H21</f>
        <v>6025</v>
      </c>
      <c r="D27" s="130">
        <f>Sheet1!I21</f>
        <v>0.62</v>
      </c>
      <c r="E27" s="67" t="s">
        <v>85</v>
      </c>
      <c r="F27" s="68">
        <v>0</v>
      </c>
      <c r="G27" s="68" t="s">
        <v>85</v>
      </c>
      <c r="H27" s="68">
        <v>0</v>
      </c>
      <c r="I27" s="68" t="s">
        <v>85</v>
      </c>
      <c r="J27" s="133">
        <f t="shared" si="0"/>
        <v>0.62</v>
      </c>
      <c r="K27" s="109">
        <f t="shared" si="1"/>
        <v>0</v>
      </c>
      <c r="L27" s="107">
        <f t="shared" si="2"/>
        <v>6024.38</v>
      </c>
      <c r="M27" s="12">
        <f t="shared" si="3"/>
        <v>0.62</v>
      </c>
    </row>
    <row r="28" spans="1:13" ht="25.5" x14ac:dyDescent="0.2">
      <c r="A28" s="145">
        <f>Sheet1!F22</f>
        <v>1028</v>
      </c>
      <c r="B28" s="56" t="str">
        <f>Sheet1!G22</f>
        <v>Other Employees Expenses</v>
      </c>
      <c r="C28" s="11">
        <f>Sheet1!H22</f>
        <v>4620</v>
      </c>
      <c r="D28" s="130">
        <f>Sheet1!I22</f>
        <v>259.8</v>
      </c>
      <c r="E28" s="67" t="s">
        <v>85</v>
      </c>
      <c r="F28" s="68">
        <v>0</v>
      </c>
      <c r="G28" s="68" t="s">
        <v>85</v>
      </c>
      <c r="H28" s="68">
        <v>433</v>
      </c>
      <c r="I28" s="160" t="s">
        <v>247</v>
      </c>
      <c r="J28" s="133">
        <f t="shared" si="0"/>
        <v>0</v>
      </c>
      <c r="K28" s="109">
        <f t="shared" si="1"/>
        <v>173.2</v>
      </c>
      <c r="L28" s="107">
        <f t="shared" si="2"/>
        <v>4793.2</v>
      </c>
      <c r="M28" s="12">
        <f t="shared" si="3"/>
        <v>-173.2</v>
      </c>
    </row>
    <row r="29" spans="1:13" x14ac:dyDescent="0.2">
      <c r="A29" s="145">
        <f>Sheet1!F23</f>
        <v>2030</v>
      </c>
      <c r="B29" s="56" t="str">
        <f>Sheet1!G23</f>
        <v>Buildings - Upkeep</v>
      </c>
      <c r="C29" s="11">
        <f>Sheet1!H23</f>
        <v>7256</v>
      </c>
      <c r="D29" s="130">
        <f>Sheet1!I23</f>
        <v>-1548.65</v>
      </c>
      <c r="E29" s="67" t="s">
        <v>85</v>
      </c>
      <c r="F29" s="68">
        <v>0</v>
      </c>
      <c r="G29" s="68" t="s">
        <v>85</v>
      </c>
      <c r="H29" s="68">
        <v>0</v>
      </c>
      <c r="I29" s="160"/>
      <c r="J29" s="133">
        <f t="shared" si="0"/>
        <v>0</v>
      </c>
      <c r="K29" s="109">
        <f t="shared" si="1"/>
        <v>1548.65</v>
      </c>
      <c r="L29" s="107">
        <f t="shared" si="2"/>
        <v>8804.65</v>
      </c>
      <c r="M29" s="12">
        <f t="shared" si="3"/>
        <v>-1548.65</v>
      </c>
    </row>
    <row r="30" spans="1:13" x14ac:dyDescent="0.2">
      <c r="A30" s="145">
        <f>Sheet1!F24</f>
        <v>2031</v>
      </c>
      <c r="B30" s="56" t="str">
        <f>Sheet1!G24</f>
        <v>Grounds - Upkeep</v>
      </c>
      <c r="C30" s="11">
        <f>Sheet1!H24</f>
        <v>3000</v>
      </c>
      <c r="D30" s="130">
        <f>Sheet1!I24</f>
        <v>626.34</v>
      </c>
      <c r="E30" s="67" t="s">
        <v>85</v>
      </c>
      <c r="F30" s="68">
        <v>0</v>
      </c>
      <c r="G30" s="68" t="s">
        <v>85</v>
      </c>
      <c r="H30" s="68">
        <v>0</v>
      </c>
      <c r="I30" s="160"/>
      <c r="J30" s="133">
        <f t="shared" si="0"/>
        <v>626.34</v>
      </c>
      <c r="K30" s="109">
        <f t="shared" si="1"/>
        <v>0</v>
      </c>
      <c r="L30" s="107">
        <f t="shared" si="2"/>
        <v>2373.66</v>
      </c>
      <c r="M30" s="12">
        <f t="shared" si="3"/>
        <v>626.34</v>
      </c>
    </row>
    <row r="31" spans="1:13" x14ac:dyDescent="0.2">
      <c r="A31" s="145">
        <f>Sheet1!F25</f>
        <v>2032</v>
      </c>
      <c r="B31" s="56" t="str">
        <f>Sheet1!G25</f>
        <v>Cleaning</v>
      </c>
      <c r="C31" s="11">
        <f>Sheet1!H25</f>
        <v>2297</v>
      </c>
      <c r="D31" s="130">
        <f>Sheet1!I25</f>
        <v>-847.38</v>
      </c>
      <c r="E31" s="67" t="s">
        <v>85</v>
      </c>
      <c r="F31" s="68">
        <v>0</v>
      </c>
      <c r="G31" s="68" t="s">
        <v>85</v>
      </c>
      <c r="H31" s="68">
        <v>0</v>
      </c>
      <c r="I31" s="160"/>
      <c r="J31" s="133">
        <f t="shared" si="0"/>
        <v>0</v>
      </c>
      <c r="K31" s="109">
        <f t="shared" si="1"/>
        <v>847.38</v>
      </c>
      <c r="L31" s="107">
        <f t="shared" si="2"/>
        <v>3144.38</v>
      </c>
      <c r="M31" s="12">
        <f t="shared" si="3"/>
        <v>-847.38</v>
      </c>
    </row>
    <row r="32" spans="1:13" x14ac:dyDescent="0.2">
      <c r="A32" s="145">
        <f>Sheet1!F26</f>
        <v>2033</v>
      </c>
      <c r="B32" s="56" t="str">
        <f>Sheet1!G26</f>
        <v>Fuel</v>
      </c>
      <c r="C32" s="11">
        <f>Sheet1!H26</f>
        <v>8345</v>
      </c>
      <c r="D32" s="130">
        <f>Sheet1!I26</f>
        <v>1441.07</v>
      </c>
      <c r="E32" s="67" t="s">
        <v>85</v>
      </c>
      <c r="F32" s="68">
        <v>0</v>
      </c>
      <c r="G32" s="68" t="s">
        <v>85</v>
      </c>
      <c r="H32" s="68">
        <v>0</v>
      </c>
      <c r="I32" s="160"/>
      <c r="J32" s="133">
        <f t="shared" si="0"/>
        <v>1441.07</v>
      </c>
      <c r="K32" s="109">
        <f t="shared" si="1"/>
        <v>0</v>
      </c>
      <c r="L32" s="107">
        <f t="shared" si="2"/>
        <v>6903.93</v>
      </c>
      <c r="M32" s="12">
        <f t="shared" si="3"/>
        <v>1441.07</v>
      </c>
    </row>
    <row r="33" spans="1:13" x14ac:dyDescent="0.2">
      <c r="A33" s="145">
        <f>Sheet1!F27</f>
        <v>2034</v>
      </c>
      <c r="B33" s="56" t="str">
        <f>Sheet1!G27</f>
        <v>Water</v>
      </c>
      <c r="C33" s="11">
        <f>Sheet1!H27</f>
        <v>770</v>
      </c>
      <c r="D33" s="130">
        <f>Sheet1!I27</f>
        <v>15.15</v>
      </c>
      <c r="E33" s="67" t="s">
        <v>85</v>
      </c>
      <c r="F33" s="68">
        <v>0</v>
      </c>
      <c r="G33" s="68" t="s">
        <v>85</v>
      </c>
      <c r="H33" s="68">
        <v>0</v>
      </c>
      <c r="I33" s="68" t="s">
        <v>85</v>
      </c>
      <c r="J33" s="133">
        <f t="shared" si="0"/>
        <v>15.15</v>
      </c>
      <c r="K33" s="109">
        <f t="shared" si="1"/>
        <v>0</v>
      </c>
      <c r="L33" s="107">
        <f t="shared" si="2"/>
        <v>754.85</v>
      </c>
      <c r="M33" s="12">
        <f t="shared" si="3"/>
        <v>15.15</v>
      </c>
    </row>
    <row r="34" spans="1:13" x14ac:dyDescent="0.2">
      <c r="A34" s="145">
        <f>Sheet1!F28</f>
        <v>2035</v>
      </c>
      <c r="B34" s="56" t="str">
        <f>Sheet1!G28</f>
        <v>Furniture</v>
      </c>
      <c r="C34" s="11">
        <f>Sheet1!H28</f>
        <v>0</v>
      </c>
      <c r="D34" s="130">
        <f>Sheet1!I28</f>
        <v>0</v>
      </c>
      <c r="E34" s="67" t="s">
        <v>85</v>
      </c>
      <c r="F34" s="68">
        <v>0</v>
      </c>
      <c r="G34" s="68" t="s">
        <v>85</v>
      </c>
      <c r="H34" s="68">
        <v>0</v>
      </c>
      <c r="I34" s="68" t="s">
        <v>85</v>
      </c>
      <c r="J34" s="133">
        <f t="shared" si="0"/>
        <v>0</v>
      </c>
      <c r="K34" s="109">
        <f t="shared" si="1"/>
        <v>0</v>
      </c>
      <c r="L34" s="107">
        <f t="shared" si="2"/>
        <v>0</v>
      </c>
      <c r="M34" s="12">
        <f t="shared" si="3"/>
        <v>0</v>
      </c>
    </row>
    <row r="35" spans="1:13" x14ac:dyDescent="0.2">
      <c r="A35" s="145">
        <f>Sheet1!F29</f>
        <v>2036</v>
      </c>
      <c r="B35" s="56" t="str">
        <f>Sheet1!G29</f>
        <v>Rent and Rates</v>
      </c>
      <c r="C35" s="11">
        <f>Sheet1!H29</f>
        <v>9446</v>
      </c>
      <c r="D35" s="130">
        <f>Sheet1!I29</f>
        <v>-374</v>
      </c>
      <c r="E35" s="67" t="s">
        <v>85</v>
      </c>
      <c r="F35" s="68">
        <v>0</v>
      </c>
      <c r="G35" s="68" t="s">
        <v>85</v>
      </c>
      <c r="H35" s="68">
        <v>0</v>
      </c>
      <c r="I35" s="68" t="s">
        <v>85</v>
      </c>
      <c r="J35" s="133">
        <f t="shared" si="0"/>
        <v>0</v>
      </c>
      <c r="K35" s="109">
        <f t="shared" si="1"/>
        <v>374</v>
      </c>
      <c r="L35" s="107">
        <f t="shared" si="2"/>
        <v>9820</v>
      </c>
      <c r="M35" s="12">
        <f t="shared" si="3"/>
        <v>-374</v>
      </c>
    </row>
    <row r="36" spans="1:13" x14ac:dyDescent="0.2">
      <c r="A36" s="145">
        <f>Sheet1!F30</f>
        <v>2040</v>
      </c>
      <c r="B36" s="56" t="str">
        <f>Sheet1!G30</f>
        <v>Capital Expenditure</v>
      </c>
      <c r="C36" s="11">
        <f>Sheet1!H30</f>
        <v>9061</v>
      </c>
      <c r="D36" s="130">
        <f>Sheet1!I30</f>
        <v>2117.4499999999998</v>
      </c>
      <c r="E36" s="67" t="s">
        <v>88</v>
      </c>
      <c r="F36" s="68">
        <v>0</v>
      </c>
      <c r="G36" s="68" t="s">
        <v>85</v>
      </c>
      <c r="H36" s="68">
        <v>0</v>
      </c>
      <c r="I36" s="160"/>
      <c r="J36" s="133">
        <f t="shared" si="0"/>
        <v>2117.4499999999998</v>
      </c>
      <c r="K36" s="109">
        <f t="shared" si="1"/>
        <v>0</v>
      </c>
      <c r="L36" s="107">
        <f t="shared" si="2"/>
        <v>6943.55</v>
      </c>
      <c r="M36" s="12">
        <f t="shared" si="3"/>
        <v>2117.4499999999998</v>
      </c>
    </row>
    <row r="37" spans="1:13" x14ac:dyDescent="0.2">
      <c r="A37" s="145">
        <f>Sheet1!F31</f>
        <v>2045</v>
      </c>
      <c r="B37" s="56" t="str">
        <f>Sheet1!G31</f>
        <v>School Cont to Capital Expend</v>
      </c>
      <c r="C37" s="11">
        <f>Sheet1!H31</f>
        <v>0</v>
      </c>
      <c r="D37" s="130">
        <f>Sheet1!I31</f>
        <v>0</v>
      </c>
      <c r="E37" s="67" t="s">
        <v>85</v>
      </c>
      <c r="F37" s="68">
        <v>0</v>
      </c>
      <c r="G37" s="68" t="s">
        <v>85</v>
      </c>
      <c r="H37" s="68">
        <v>0</v>
      </c>
      <c r="I37" s="68" t="s">
        <v>85</v>
      </c>
      <c r="J37" s="133">
        <f t="shared" si="0"/>
        <v>0</v>
      </c>
      <c r="K37" s="109">
        <f t="shared" si="1"/>
        <v>0</v>
      </c>
      <c r="L37" s="107">
        <f t="shared" si="2"/>
        <v>0</v>
      </c>
      <c r="M37" s="12">
        <f t="shared" si="3"/>
        <v>0</v>
      </c>
    </row>
    <row r="38" spans="1:13" x14ac:dyDescent="0.2">
      <c r="A38" s="145">
        <f>Sheet1!F32</f>
        <v>3061</v>
      </c>
      <c r="B38" s="56" t="str">
        <f>Sheet1!G32</f>
        <v>Darwin Class</v>
      </c>
      <c r="C38" s="11">
        <f>Sheet1!H32</f>
        <v>700</v>
      </c>
      <c r="D38" s="130">
        <f>Sheet1!I32</f>
        <v>14.57</v>
      </c>
      <c r="E38" s="67" t="s">
        <v>85</v>
      </c>
      <c r="F38" s="68">
        <v>0</v>
      </c>
      <c r="G38" s="68" t="s">
        <v>85</v>
      </c>
      <c r="H38" s="68">
        <v>0</v>
      </c>
      <c r="I38" s="160"/>
      <c r="J38" s="133">
        <f t="shared" si="0"/>
        <v>14.57</v>
      </c>
      <c r="K38" s="109">
        <f t="shared" si="1"/>
        <v>0</v>
      </c>
      <c r="L38" s="107">
        <f t="shared" si="2"/>
        <v>685.43</v>
      </c>
      <c r="M38" s="12">
        <f t="shared" si="3"/>
        <v>14.57</v>
      </c>
    </row>
    <row r="39" spans="1:13" x14ac:dyDescent="0.2">
      <c r="A39" s="145">
        <f>Sheet1!F33</f>
        <v>3062</v>
      </c>
      <c r="B39" s="56" t="str">
        <f>Sheet1!G33</f>
        <v>Potter Class</v>
      </c>
      <c r="C39" s="11">
        <f>Sheet1!H33</f>
        <v>800</v>
      </c>
      <c r="D39" s="130">
        <f>Sheet1!I33</f>
        <v>32.229999999999997</v>
      </c>
      <c r="E39" s="67" t="s">
        <v>85</v>
      </c>
      <c r="F39" s="68">
        <v>0</v>
      </c>
      <c r="G39" s="160"/>
      <c r="H39" s="68">
        <v>0</v>
      </c>
      <c r="I39" s="160"/>
      <c r="J39" s="133">
        <f t="shared" si="0"/>
        <v>32.229999999999997</v>
      </c>
      <c r="K39" s="109">
        <f t="shared" si="1"/>
        <v>0</v>
      </c>
      <c r="L39" s="107">
        <f t="shared" si="2"/>
        <v>767.77</v>
      </c>
      <c r="M39" s="12">
        <f t="shared" si="3"/>
        <v>32.229999999999997</v>
      </c>
    </row>
    <row r="40" spans="1:13" x14ac:dyDescent="0.2">
      <c r="A40" s="145">
        <f>Sheet1!F34</f>
        <v>3063</v>
      </c>
      <c r="B40" s="56" t="str">
        <f>Sheet1!G34</f>
        <v>English</v>
      </c>
      <c r="C40" s="11">
        <f>Sheet1!H34</f>
        <v>200</v>
      </c>
      <c r="D40" s="130">
        <f>Sheet1!I34</f>
        <v>-14.1</v>
      </c>
      <c r="E40" s="67" t="s">
        <v>85</v>
      </c>
      <c r="F40" s="68">
        <v>0</v>
      </c>
      <c r="G40" s="68" t="s">
        <v>85</v>
      </c>
      <c r="H40" s="68">
        <v>0</v>
      </c>
      <c r="I40" s="160"/>
      <c r="J40" s="133">
        <f t="shared" si="0"/>
        <v>0</v>
      </c>
      <c r="K40" s="109">
        <f t="shared" si="1"/>
        <v>14.1</v>
      </c>
      <c r="L40" s="107">
        <f t="shared" si="2"/>
        <v>214.1</v>
      </c>
      <c r="M40" s="12">
        <f t="shared" si="3"/>
        <v>-14.1</v>
      </c>
    </row>
    <row r="41" spans="1:13" x14ac:dyDescent="0.2">
      <c r="A41" s="145">
        <f>Sheet1!F35</f>
        <v>3064</v>
      </c>
      <c r="B41" s="56" t="str">
        <f>Sheet1!G35</f>
        <v>General Stock</v>
      </c>
      <c r="C41" s="11">
        <f>Sheet1!H35</f>
        <v>2000</v>
      </c>
      <c r="D41" s="130">
        <f>Sheet1!I35</f>
        <v>363.61</v>
      </c>
      <c r="E41" s="67" t="s">
        <v>85</v>
      </c>
      <c r="F41" s="68">
        <v>0</v>
      </c>
      <c r="G41" s="68" t="s">
        <v>85</v>
      </c>
      <c r="H41" s="68">
        <v>363.61</v>
      </c>
      <c r="I41" s="160" t="s">
        <v>228</v>
      </c>
      <c r="J41" s="133">
        <f t="shared" si="0"/>
        <v>0</v>
      </c>
      <c r="K41" s="109">
        <f t="shared" si="1"/>
        <v>0</v>
      </c>
      <c r="L41" s="107">
        <f t="shared" si="2"/>
        <v>2000</v>
      </c>
      <c r="M41" s="12">
        <f t="shared" si="3"/>
        <v>0</v>
      </c>
    </row>
    <row r="42" spans="1:13" x14ac:dyDescent="0.2">
      <c r="A42" s="145">
        <f>Sheet1!F36</f>
        <v>3065</v>
      </c>
      <c r="B42" s="56" t="str">
        <f>Sheet1!G36</f>
        <v>Nightingale Class</v>
      </c>
      <c r="C42" s="11">
        <f>Sheet1!H36</f>
        <v>600</v>
      </c>
      <c r="D42" s="130">
        <f>Sheet1!I36</f>
        <v>435.54</v>
      </c>
      <c r="E42" s="67" t="s">
        <v>85</v>
      </c>
      <c r="F42" s="68">
        <v>0</v>
      </c>
      <c r="G42" s="68" t="s">
        <v>85</v>
      </c>
      <c r="H42" s="68">
        <v>0</v>
      </c>
      <c r="I42" s="160"/>
      <c r="J42" s="133">
        <f t="shared" si="0"/>
        <v>435.54</v>
      </c>
      <c r="K42" s="109">
        <f t="shared" si="1"/>
        <v>0</v>
      </c>
      <c r="L42" s="107">
        <f t="shared" si="2"/>
        <v>164.45999999999998</v>
      </c>
      <c r="M42" s="12">
        <f t="shared" si="3"/>
        <v>435.54</v>
      </c>
    </row>
    <row r="43" spans="1:13" x14ac:dyDescent="0.2">
      <c r="A43" s="145">
        <f>Sheet1!F37</f>
        <v>3066</v>
      </c>
      <c r="B43" s="56" t="str">
        <f>Sheet1!G37</f>
        <v>Shakespeare Class</v>
      </c>
      <c r="C43" s="11">
        <f>Sheet1!H37</f>
        <v>700</v>
      </c>
      <c r="D43" s="130">
        <f>Sheet1!I37</f>
        <v>43.38</v>
      </c>
      <c r="E43" s="67" t="s">
        <v>85</v>
      </c>
      <c r="F43" s="68">
        <v>0</v>
      </c>
      <c r="G43" s="68" t="s">
        <v>85</v>
      </c>
      <c r="H43" s="68">
        <v>0</v>
      </c>
      <c r="I43" s="160"/>
      <c r="J43" s="133">
        <f t="shared" si="0"/>
        <v>43.38</v>
      </c>
      <c r="K43" s="109">
        <f t="shared" si="1"/>
        <v>0</v>
      </c>
      <c r="L43" s="107">
        <f t="shared" si="2"/>
        <v>656.62</v>
      </c>
      <c r="M43" s="12">
        <f t="shared" si="3"/>
        <v>43.38</v>
      </c>
    </row>
    <row r="44" spans="1:13" x14ac:dyDescent="0.2">
      <c r="A44" s="145">
        <f>Sheet1!F38</f>
        <v>3067</v>
      </c>
      <c r="B44" s="56" t="str">
        <f>Sheet1!G38</f>
        <v>I.C.T.  Curriculum</v>
      </c>
      <c r="C44" s="11">
        <f>Sheet1!H38</f>
        <v>200</v>
      </c>
      <c r="D44" s="130">
        <f>Sheet1!I38</f>
        <v>-132.19999999999999</v>
      </c>
      <c r="E44" s="67" t="s">
        <v>85</v>
      </c>
      <c r="F44" s="68">
        <v>0</v>
      </c>
      <c r="G44" s="68" t="s">
        <v>85</v>
      </c>
      <c r="H44" s="68">
        <v>0</v>
      </c>
      <c r="I44" s="68" t="s">
        <v>85</v>
      </c>
      <c r="J44" s="133">
        <f t="shared" si="0"/>
        <v>0</v>
      </c>
      <c r="K44" s="109">
        <f t="shared" si="1"/>
        <v>132.19999999999999</v>
      </c>
      <c r="L44" s="107">
        <f t="shared" si="2"/>
        <v>332.2</v>
      </c>
      <c r="M44" s="12">
        <f t="shared" si="3"/>
        <v>-132.19999999999999</v>
      </c>
    </row>
    <row r="45" spans="1:13" x14ac:dyDescent="0.2">
      <c r="A45" s="145">
        <f>Sheet1!F39</f>
        <v>3068</v>
      </c>
      <c r="B45" s="56" t="str">
        <f>Sheet1!G39</f>
        <v>Library</v>
      </c>
      <c r="C45" s="11">
        <f>Sheet1!H39</f>
        <v>0</v>
      </c>
      <c r="D45" s="130">
        <f>Sheet1!I39</f>
        <v>0</v>
      </c>
      <c r="E45" s="67" t="s">
        <v>85</v>
      </c>
      <c r="F45" s="68">
        <v>0</v>
      </c>
      <c r="G45" s="68" t="s">
        <v>85</v>
      </c>
      <c r="H45" s="68">
        <v>0</v>
      </c>
      <c r="I45" s="68" t="s">
        <v>85</v>
      </c>
      <c r="J45" s="133">
        <f t="shared" si="0"/>
        <v>0</v>
      </c>
      <c r="K45" s="109">
        <f t="shared" si="1"/>
        <v>0</v>
      </c>
      <c r="L45" s="107">
        <f t="shared" si="2"/>
        <v>0</v>
      </c>
      <c r="M45" s="12">
        <f t="shared" si="3"/>
        <v>0</v>
      </c>
    </row>
    <row r="46" spans="1:13" x14ac:dyDescent="0.2">
      <c r="A46" s="145">
        <f>Sheet1!F40</f>
        <v>3069</v>
      </c>
      <c r="B46" s="56" t="str">
        <f>Sheet1!G40</f>
        <v>Mathematics</v>
      </c>
      <c r="C46" s="11">
        <f>Sheet1!H40</f>
        <v>200</v>
      </c>
      <c r="D46" s="130">
        <f>Sheet1!I40</f>
        <v>7.2</v>
      </c>
      <c r="E46" s="67" t="s">
        <v>85</v>
      </c>
      <c r="F46" s="68">
        <v>0</v>
      </c>
      <c r="G46" s="68" t="s">
        <v>85</v>
      </c>
      <c r="H46" s="68">
        <v>0</v>
      </c>
      <c r="I46" s="160"/>
      <c r="J46" s="133">
        <f t="shared" si="0"/>
        <v>7.2</v>
      </c>
      <c r="K46" s="109">
        <f t="shared" si="1"/>
        <v>0</v>
      </c>
      <c r="L46" s="107">
        <f t="shared" si="2"/>
        <v>192.8</v>
      </c>
      <c r="M46" s="12">
        <f t="shared" si="3"/>
        <v>7.2</v>
      </c>
    </row>
    <row r="47" spans="1:13" x14ac:dyDescent="0.2">
      <c r="A47" s="145">
        <f>Sheet1!F41</f>
        <v>3070</v>
      </c>
      <c r="B47" s="56" t="str">
        <f>Sheet1!G41</f>
        <v>Music</v>
      </c>
      <c r="C47" s="11">
        <f>Sheet1!H41</f>
        <v>0</v>
      </c>
      <c r="D47" s="130">
        <f>Sheet1!I41</f>
        <v>0</v>
      </c>
      <c r="E47" s="67" t="s">
        <v>85</v>
      </c>
      <c r="F47" s="68">
        <v>0</v>
      </c>
      <c r="G47" s="68" t="s">
        <v>85</v>
      </c>
      <c r="H47" s="68">
        <v>0</v>
      </c>
      <c r="I47" s="68" t="s">
        <v>85</v>
      </c>
      <c r="J47" s="133">
        <f t="shared" si="0"/>
        <v>0</v>
      </c>
      <c r="K47" s="109">
        <f t="shared" si="1"/>
        <v>0</v>
      </c>
      <c r="L47" s="107">
        <f t="shared" si="2"/>
        <v>0</v>
      </c>
      <c r="M47" s="12">
        <f t="shared" si="3"/>
        <v>0</v>
      </c>
    </row>
    <row r="48" spans="1:13" x14ac:dyDescent="0.2">
      <c r="A48" s="145">
        <f>Sheet1!F42</f>
        <v>3071</v>
      </c>
      <c r="B48" s="56" t="str">
        <f>Sheet1!G42</f>
        <v>Physical Education</v>
      </c>
      <c r="C48" s="11">
        <f>Sheet1!H42</f>
        <v>0</v>
      </c>
      <c r="D48" s="130">
        <f>Sheet1!I42</f>
        <v>0</v>
      </c>
      <c r="E48" s="67" t="s">
        <v>85</v>
      </c>
      <c r="F48" s="68">
        <v>0</v>
      </c>
      <c r="G48" s="68" t="s">
        <v>85</v>
      </c>
      <c r="H48" s="68">
        <v>0</v>
      </c>
      <c r="I48" s="68" t="s">
        <v>85</v>
      </c>
      <c r="J48" s="133">
        <f t="shared" si="0"/>
        <v>0</v>
      </c>
      <c r="K48" s="109">
        <f t="shared" si="1"/>
        <v>0</v>
      </c>
      <c r="L48" s="107">
        <f t="shared" si="2"/>
        <v>0</v>
      </c>
      <c r="M48" s="12">
        <f t="shared" si="3"/>
        <v>0</v>
      </c>
    </row>
    <row r="49" spans="1:13" x14ac:dyDescent="0.2">
      <c r="A49" s="145">
        <f>Sheet1!F43</f>
        <v>3072</v>
      </c>
      <c r="B49" s="56" t="str">
        <f>Sheet1!G43</f>
        <v>Religious Education</v>
      </c>
      <c r="C49" s="11">
        <f>Sheet1!H43</f>
        <v>100</v>
      </c>
      <c r="D49" s="130">
        <f>Sheet1!I43</f>
        <v>-20</v>
      </c>
      <c r="E49" s="67" t="s">
        <v>85</v>
      </c>
      <c r="F49" s="68">
        <v>0</v>
      </c>
      <c r="G49" s="68" t="s">
        <v>85</v>
      </c>
      <c r="H49" s="68">
        <v>0</v>
      </c>
      <c r="I49" s="160"/>
      <c r="J49" s="133">
        <f t="shared" si="0"/>
        <v>0</v>
      </c>
      <c r="K49" s="109">
        <f t="shared" si="1"/>
        <v>20</v>
      </c>
      <c r="L49" s="107">
        <f t="shared" si="2"/>
        <v>120</v>
      </c>
      <c r="M49" s="12">
        <f t="shared" si="3"/>
        <v>-20</v>
      </c>
    </row>
    <row r="50" spans="1:13" x14ac:dyDescent="0.2">
      <c r="A50" s="145">
        <f>Sheet1!F44</f>
        <v>3073</v>
      </c>
      <c r="B50" s="56" t="str">
        <f>Sheet1!G44</f>
        <v>Science</v>
      </c>
      <c r="C50" s="11">
        <f>Sheet1!H44</f>
        <v>200</v>
      </c>
      <c r="D50" s="130">
        <f>Sheet1!I44</f>
        <v>0</v>
      </c>
      <c r="E50" s="67" t="s">
        <v>85</v>
      </c>
      <c r="F50" s="68">
        <v>0</v>
      </c>
      <c r="G50" s="68" t="s">
        <v>85</v>
      </c>
      <c r="H50" s="68">
        <v>0</v>
      </c>
      <c r="I50" s="160"/>
      <c r="J50" s="133">
        <f t="shared" si="0"/>
        <v>0</v>
      </c>
      <c r="K50" s="109">
        <f t="shared" si="1"/>
        <v>0</v>
      </c>
      <c r="L50" s="107">
        <f t="shared" si="2"/>
        <v>200</v>
      </c>
      <c r="M50" s="12">
        <f t="shared" si="3"/>
        <v>0</v>
      </c>
    </row>
    <row r="51" spans="1:13" x14ac:dyDescent="0.2">
      <c r="A51" s="145">
        <f>Sheet1!F45</f>
        <v>3074</v>
      </c>
      <c r="B51" s="56" t="str">
        <f>Sheet1!G45</f>
        <v>Special Education Needs</v>
      </c>
      <c r="C51" s="11">
        <f>Sheet1!H45</f>
        <v>200</v>
      </c>
      <c r="D51" s="130">
        <f>Sheet1!I45</f>
        <v>130.99</v>
      </c>
      <c r="E51" s="67" t="s">
        <v>85</v>
      </c>
      <c r="F51" s="68">
        <v>0</v>
      </c>
      <c r="G51" s="68" t="s">
        <v>85</v>
      </c>
      <c r="H51" s="68">
        <v>0</v>
      </c>
      <c r="I51" s="160"/>
      <c r="J51" s="133">
        <f t="shared" si="0"/>
        <v>130.99</v>
      </c>
      <c r="K51" s="109">
        <f t="shared" si="1"/>
        <v>0</v>
      </c>
      <c r="L51" s="107">
        <f t="shared" si="2"/>
        <v>69.009999999999991</v>
      </c>
      <c r="M51" s="12">
        <f t="shared" si="3"/>
        <v>130.99</v>
      </c>
    </row>
    <row r="52" spans="1:13" x14ac:dyDescent="0.2">
      <c r="A52" s="145">
        <f>Sheet1!F46</f>
        <v>3075</v>
      </c>
      <c r="B52" s="56" t="str">
        <f>Sheet1!G46</f>
        <v>School Garden</v>
      </c>
      <c r="C52" s="11">
        <f>Sheet1!H46</f>
        <v>0</v>
      </c>
      <c r="D52" s="130">
        <f>Sheet1!I46</f>
        <v>0</v>
      </c>
      <c r="E52" s="67" t="s">
        <v>85</v>
      </c>
      <c r="F52" s="68">
        <v>0</v>
      </c>
      <c r="G52" s="68" t="s">
        <v>85</v>
      </c>
      <c r="H52" s="68">
        <v>0</v>
      </c>
      <c r="I52" s="68" t="s">
        <v>85</v>
      </c>
      <c r="J52" s="133">
        <f t="shared" si="0"/>
        <v>0</v>
      </c>
      <c r="K52" s="109">
        <f t="shared" si="1"/>
        <v>0</v>
      </c>
      <c r="L52" s="107">
        <f t="shared" si="2"/>
        <v>0</v>
      </c>
      <c r="M52" s="12">
        <f t="shared" si="3"/>
        <v>0</v>
      </c>
    </row>
    <row r="53" spans="1:13" x14ac:dyDescent="0.2">
      <c r="A53" s="145">
        <f>Sheet1!F47</f>
        <v>3076</v>
      </c>
      <c r="B53" s="56" t="str">
        <f>Sheet1!G47</f>
        <v>Assessment</v>
      </c>
      <c r="C53" s="11">
        <f>Sheet1!H47</f>
        <v>0</v>
      </c>
      <c r="D53" s="130">
        <f>Sheet1!I47</f>
        <v>0</v>
      </c>
      <c r="E53" s="67" t="s">
        <v>85</v>
      </c>
      <c r="F53" s="68">
        <v>0</v>
      </c>
      <c r="G53" s="68" t="s">
        <v>85</v>
      </c>
      <c r="H53" s="68">
        <v>0</v>
      </c>
      <c r="I53" s="68" t="s">
        <v>85</v>
      </c>
      <c r="J53" s="133">
        <f t="shared" si="0"/>
        <v>0</v>
      </c>
      <c r="K53" s="109">
        <f t="shared" si="1"/>
        <v>0</v>
      </c>
      <c r="L53" s="107">
        <f t="shared" si="2"/>
        <v>0</v>
      </c>
      <c r="M53" s="12">
        <f t="shared" si="3"/>
        <v>0</v>
      </c>
    </row>
    <row r="54" spans="1:13" x14ac:dyDescent="0.2">
      <c r="A54" s="145">
        <f>Sheet1!F48</f>
        <v>3077</v>
      </c>
      <c r="B54" s="56" t="str">
        <f>Sheet1!G48</f>
        <v>French</v>
      </c>
      <c r="C54" s="11">
        <f>Sheet1!H48</f>
        <v>0</v>
      </c>
      <c r="D54" s="130">
        <f>Sheet1!I48</f>
        <v>0</v>
      </c>
      <c r="E54" s="67" t="s">
        <v>85</v>
      </c>
      <c r="F54" s="68">
        <v>0</v>
      </c>
      <c r="G54" s="68" t="s">
        <v>85</v>
      </c>
      <c r="H54" s="68">
        <v>0</v>
      </c>
      <c r="I54" s="68" t="s">
        <v>85</v>
      </c>
      <c r="J54" s="133">
        <f t="shared" si="0"/>
        <v>0</v>
      </c>
      <c r="K54" s="109">
        <f t="shared" si="1"/>
        <v>0</v>
      </c>
      <c r="L54" s="107">
        <f t="shared" si="2"/>
        <v>0</v>
      </c>
      <c r="M54" s="12">
        <f t="shared" si="3"/>
        <v>0</v>
      </c>
    </row>
    <row r="55" spans="1:13" x14ac:dyDescent="0.2">
      <c r="A55" s="145">
        <f>Sheet1!F49</f>
        <v>3078</v>
      </c>
      <c r="B55" s="56" t="str">
        <f>Sheet1!G49</f>
        <v>PSHE &amp; Citizenship</v>
      </c>
      <c r="C55" s="11">
        <f>Sheet1!H49</f>
        <v>0</v>
      </c>
      <c r="D55" s="130">
        <f>Sheet1!I49</f>
        <v>0</v>
      </c>
      <c r="E55" s="67" t="s">
        <v>85</v>
      </c>
      <c r="F55" s="68">
        <v>0</v>
      </c>
      <c r="G55" s="68" t="s">
        <v>85</v>
      </c>
      <c r="H55" s="68">
        <v>0</v>
      </c>
      <c r="I55" s="68" t="s">
        <v>85</v>
      </c>
      <c r="J55" s="133">
        <f t="shared" si="0"/>
        <v>0</v>
      </c>
      <c r="K55" s="109">
        <f t="shared" si="1"/>
        <v>0</v>
      </c>
      <c r="L55" s="107">
        <f t="shared" si="2"/>
        <v>0</v>
      </c>
      <c r="M55" s="12">
        <f t="shared" si="3"/>
        <v>0</v>
      </c>
    </row>
    <row r="56" spans="1:13" x14ac:dyDescent="0.2">
      <c r="A56" s="145">
        <f>Sheet1!F50</f>
        <v>3079</v>
      </c>
      <c r="B56" s="56" t="str">
        <f>Sheet1!G50</f>
        <v>New Curriculum</v>
      </c>
      <c r="C56" s="11">
        <f>Sheet1!H50</f>
        <v>0</v>
      </c>
      <c r="D56" s="130">
        <f>Sheet1!I50</f>
        <v>0</v>
      </c>
      <c r="E56" s="67" t="s">
        <v>85</v>
      </c>
      <c r="F56" s="68">
        <v>0</v>
      </c>
      <c r="G56" s="68" t="s">
        <v>85</v>
      </c>
      <c r="H56" s="68">
        <v>0</v>
      </c>
      <c r="I56" s="68" t="s">
        <v>85</v>
      </c>
      <c r="J56" s="133">
        <f t="shared" si="0"/>
        <v>0</v>
      </c>
      <c r="K56" s="109">
        <f t="shared" si="1"/>
        <v>0</v>
      </c>
      <c r="L56" s="107">
        <f t="shared" si="2"/>
        <v>0</v>
      </c>
      <c r="M56" s="12">
        <f t="shared" si="3"/>
        <v>0</v>
      </c>
    </row>
    <row r="57" spans="1:13" x14ac:dyDescent="0.2">
      <c r="A57" s="145">
        <f>Sheet1!F51</f>
        <v>3080</v>
      </c>
      <c r="B57" s="56" t="str">
        <f>Sheet1!G51</f>
        <v>School Clubs</v>
      </c>
      <c r="C57" s="11">
        <f>Sheet1!H51</f>
        <v>500</v>
      </c>
      <c r="D57" s="130">
        <f>Sheet1!I51</f>
        <v>146.01</v>
      </c>
      <c r="E57" s="67" t="s">
        <v>85</v>
      </c>
      <c r="F57" s="68">
        <v>0</v>
      </c>
      <c r="G57" s="68" t="s">
        <v>85</v>
      </c>
      <c r="H57" s="68">
        <v>146.01</v>
      </c>
      <c r="I57" s="160"/>
      <c r="J57" s="133">
        <f t="shared" si="0"/>
        <v>0</v>
      </c>
      <c r="K57" s="109">
        <f t="shared" si="1"/>
        <v>0</v>
      </c>
      <c r="L57" s="107">
        <f t="shared" si="2"/>
        <v>500</v>
      </c>
      <c r="M57" s="12">
        <f t="shared" si="3"/>
        <v>0</v>
      </c>
    </row>
    <row r="58" spans="1:13" x14ac:dyDescent="0.2">
      <c r="A58" s="145">
        <f>Sheet1!F52</f>
        <v>3081</v>
      </c>
      <c r="B58" s="56" t="str">
        <f>Sheet1!G52</f>
        <v>Collective Worship</v>
      </c>
      <c r="C58" s="11">
        <f>Sheet1!H52</f>
        <v>100</v>
      </c>
      <c r="D58" s="130">
        <f>Sheet1!I52</f>
        <v>-7.2</v>
      </c>
      <c r="E58" s="67" t="s">
        <v>85</v>
      </c>
      <c r="F58" s="68">
        <v>0</v>
      </c>
      <c r="G58" s="68" t="s">
        <v>85</v>
      </c>
      <c r="H58" s="68">
        <v>0</v>
      </c>
      <c r="I58" s="160"/>
      <c r="J58" s="133">
        <f t="shared" si="0"/>
        <v>0</v>
      </c>
      <c r="K58" s="109">
        <f t="shared" si="1"/>
        <v>7.2</v>
      </c>
      <c r="L58" s="107">
        <f t="shared" si="2"/>
        <v>107.2</v>
      </c>
      <c r="M58" s="12">
        <f t="shared" si="3"/>
        <v>-7.2</v>
      </c>
    </row>
    <row r="59" spans="1:13" x14ac:dyDescent="0.2">
      <c r="A59" s="145">
        <f>Sheet1!F53</f>
        <v>4100</v>
      </c>
      <c r="B59" s="56" t="str">
        <f>Sheet1!G53</f>
        <v>Staff Transport</v>
      </c>
      <c r="C59" s="11">
        <f>Sheet1!H53</f>
        <v>250</v>
      </c>
      <c r="D59" s="130">
        <f>Sheet1!I53</f>
        <v>250</v>
      </c>
      <c r="E59" s="67" t="s">
        <v>85</v>
      </c>
      <c r="F59" s="68">
        <v>0</v>
      </c>
      <c r="G59" s="68" t="s">
        <v>85</v>
      </c>
      <c r="H59" s="68">
        <v>0</v>
      </c>
      <c r="I59" s="160"/>
      <c r="J59" s="133">
        <f t="shared" si="0"/>
        <v>250</v>
      </c>
      <c r="K59" s="109">
        <f t="shared" si="1"/>
        <v>0</v>
      </c>
      <c r="L59" s="107">
        <f t="shared" si="2"/>
        <v>0</v>
      </c>
      <c r="M59" s="12">
        <f t="shared" si="3"/>
        <v>250</v>
      </c>
    </row>
    <row r="60" spans="1:13" x14ac:dyDescent="0.2">
      <c r="A60" s="145">
        <f>Sheet1!F54</f>
        <v>4101</v>
      </c>
      <c r="B60" s="56" t="str">
        <f>Sheet1!G54</f>
        <v>Pupil Transport</v>
      </c>
      <c r="C60" s="11">
        <f>Sheet1!H54</f>
        <v>0</v>
      </c>
      <c r="D60" s="130">
        <f>Sheet1!I54</f>
        <v>-20</v>
      </c>
      <c r="E60" s="67" t="s">
        <v>85</v>
      </c>
      <c r="F60" s="68">
        <v>0</v>
      </c>
      <c r="G60" s="68" t="s">
        <v>85</v>
      </c>
      <c r="H60" s="68">
        <v>0</v>
      </c>
      <c r="I60" s="68" t="s">
        <v>85</v>
      </c>
      <c r="J60" s="133">
        <f t="shared" si="0"/>
        <v>0</v>
      </c>
      <c r="K60" s="109">
        <f t="shared" si="1"/>
        <v>20</v>
      </c>
      <c r="L60" s="107">
        <f t="shared" si="2"/>
        <v>20</v>
      </c>
      <c r="M60" s="12">
        <f t="shared" si="3"/>
        <v>-20</v>
      </c>
    </row>
    <row r="61" spans="1:13" x14ac:dyDescent="0.2">
      <c r="A61" s="145">
        <f>Sheet1!F55</f>
        <v>5110</v>
      </c>
      <c r="B61" s="56" t="str">
        <f>Sheet1!G55</f>
        <v>Office Expenses</v>
      </c>
      <c r="C61" s="11">
        <f>Sheet1!H55</f>
        <v>794</v>
      </c>
      <c r="D61" s="130">
        <f>Sheet1!I55</f>
        <v>2.56</v>
      </c>
      <c r="E61" s="67" t="s">
        <v>85</v>
      </c>
      <c r="F61" s="68">
        <v>0</v>
      </c>
      <c r="G61" s="68" t="s">
        <v>85</v>
      </c>
      <c r="H61" s="68">
        <v>0</v>
      </c>
      <c r="I61" s="160"/>
      <c r="J61" s="133">
        <f t="shared" si="0"/>
        <v>2.56</v>
      </c>
      <c r="K61" s="109">
        <f t="shared" si="1"/>
        <v>0</v>
      </c>
      <c r="L61" s="107">
        <f t="shared" si="2"/>
        <v>791.44</v>
      </c>
      <c r="M61" s="12">
        <f t="shared" si="3"/>
        <v>2.56</v>
      </c>
    </row>
    <row r="62" spans="1:13" x14ac:dyDescent="0.2">
      <c r="A62" s="145">
        <f>Sheet1!F56</f>
        <v>5111</v>
      </c>
      <c r="B62" s="56" t="str">
        <f>Sheet1!G56</f>
        <v>Telephones</v>
      </c>
      <c r="C62" s="11">
        <f>Sheet1!H56</f>
        <v>1034</v>
      </c>
      <c r="D62" s="130">
        <f>Sheet1!I56</f>
        <v>192.99</v>
      </c>
      <c r="E62" s="67" t="s">
        <v>85</v>
      </c>
      <c r="F62" s="68">
        <v>0</v>
      </c>
      <c r="G62" s="68" t="s">
        <v>85</v>
      </c>
      <c r="H62" s="68">
        <v>0</v>
      </c>
      <c r="I62" s="160"/>
      <c r="J62" s="133">
        <f t="shared" si="0"/>
        <v>192.99</v>
      </c>
      <c r="K62" s="109">
        <f t="shared" si="1"/>
        <v>0</v>
      </c>
      <c r="L62" s="107">
        <f t="shared" si="2"/>
        <v>841.01</v>
      </c>
      <c r="M62" s="12">
        <f t="shared" si="3"/>
        <v>192.99</v>
      </c>
    </row>
    <row r="63" spans="1:13" x14ac:dyDescent="0.2">
      <c r="A63" s="145">
        <f>Sheet1!F57</f>
        <v>5112</v>
      </c>
      <c r="B63" s="56" t="str">
        <f>Sheet1!G57</f>
        <v>Catering</v>
      </c>
      <c r="C63" s="11">
        <f>Sheet1!H57</f>
        <v>11452</v>
      </c>
      <c r="D63" s="130">
        <f>Sheet1!I57</f>
        <v>-240.02</v>
      </c>
      <c r="E63" s="67" t="s">
        <v>85</v>
      </c>
      <c r="F63" s="68">
        <v>0</v>
      </c>
      <c r="G63" s="160"/>
      <c r="H63" s="68">
        <v>0</v>
      </c>
      <c r="I63" s="160"/>
      <c r="J63" s="133">
        <f t="shared" si="0"/>
        <v>0</v>
      </c>
      <c r="K63" s="109">
        <f t="shared" si="1"/>
        <v>240.02</v>
      </c>
      <c r="L63" s="107">
        <f t="shared" si="2"/>
        <v>11692.02</v>
      </c>
      <c r="M63" s="12">
        <f t="shared" si="3"/>
        <v>-240.02</v>
      </c>
    </row>
    <row r="64" spans="1:13" x14ac:dyDescent="0.2">
      <c r="A64" s="145">
        <f>Sheet1!F58</f>
        <v>5113</v>
      </c>
      <c r="B64" s="56" t="str">
        <f>Sheet1!G58</f>
        <v>Reprographics</v>
      </c>
      <c r="C64" s="11">
        <f>Sheet1!H58</f>
        <v>2191</v>
      </c>
      <c r="D64" s="130">
        <f>Sheet1!I58</f>
        <v>-569.08000000000004</v>
      </c>
      <c r="E64" s="67" t="s">
        <v>85</v>
      </c>
      <c r="F64" s="68">
        <v>0</v>
      </c>
      <c r="G64" s="68" t="s">
        <v>85</v>
      </c>
      <c r="H64" s="68">
        <v>0</v>
      </c>
      <c r="I64" s="68" t="s">
        <v>85</v>
      </c>
      <c r="J64" s="133">
        <f t="shared" si="0"/>
        <v>0</v>
      </c>
      <c r="K64" s="109">
        <f t="shared" si="1"/>
        <v>569.08000000000004</v>
      </c>
      <c r="L64" s="107">
        <f t="shared" si="2"/>
        <v>2760.08</v>
      </c>
      <c r="M64" s="12">
        <f t="shared" si="3"/>
        <v>-569.08000000000004</v>
      </c>
    </row>
    <row r="65" spans="1:13" ht="38.25" x14ac:dyDescent="0.2">
      <c r="A65" s="145">
        <f>Sheet1!F59</f>
        <v>5115</v>
      </c>
      <c r="B65" s="56" t="str">
        <f>Sheet1!G59</f>
        <v>Professional Fees Exp.</v>
      </c>
      <c r="C65" s="11">
        <f>Sheet1!H59</f>
        <v>24140</v>
      </c>
      <c r="D65" s="130">
        <f>Sheet1!I59</f>
        <v>-4709.74</v>
      </c>
      <c r="E65" s="67" t="s">
        <v>85</v>
      </c>
      <c r="F65" s="68">
        <v>4188</v>
      </c>
      <c r="G65" s="160" t="s">
        <v>250</v>
      </c>
      <c r="H65" s="68">
        <v>0</v>
      </c>
      <c r="I65" s="160"/>
      <c r="J65" s="133">
        <f t="shared" si="0"/>
        <v>0</v>
      </c>
      <c r="K65" s="109">
        <f t="shared" si="1"/>
        <v>521.73999999999978</v>
      </c>
      <c r="L65" s="107">
        <f t="shared" si="2"/>
        <v>24661.739999999998</v>
      </c>
      <c r="M65" s="12">
        <f t="shared" si="3"/>
        <v>-521.73999999999978</v>
      </c>
    </row>
    <row r="66" spans="1:13" x14ac:dyDescent="0.2">
      <c r="A66" s="145">
        <f>Sheet1!F60</f>
        <v>5116</v>
      </c>
      <c r="B66" s="56" t="str">
        <f>Sheet1!G60</f>
        <v>Contents Ins Prem.</v>
      </c>
      <c r="C66" s="11">
        <f>Sheet1!H60</f>
        <v>2742</v>
      </c>
      <c r="D66" s="130">
        <f>Sheet1!I60</f>
        <v>-3</v>
      </c>
      <c r="E66" s="67" t="s">
        <v>85</v>
      </c>
      <c r="F66" s="68">
        <v>0</v>
      </c>
      <c r="G66" s="68" t="s">
        <v>85</v>
      </c>
      <c r="H66" s="68">
        <v>0</v>
      </c>
      <c r="I66" s="68" t="s">
        <v>85</v>
      </c>
      <c r="J66" s="133">
        <f t="shared" si="0"/>
        <v>0</v>
      </c>
      <c r="K66" s="109">
        <f t="shared" si="1"/>
        <v>3</v>
      </c>
      <c r="L66" s="107">
        <f t="shared" si="2"/>
        <v>2745</v>
      </c>
      <c r="M66" s="12">
        <f t="shared" si="3"/>
        <v>-3</v>
      </c>
    </row>
    <row r="67" spans="1:13" x14ac:dyDescent="0.2">
      <c r="A67" s="145">
        <f>Sheet1!F61</f>
        <v>5117</v>
      </c>
      <c r="B67" s="56" t="str">
        <f>Sheet1!G61</f>
        <v>Govs Expenses</v>
      </c>
      <c r="C67" s="11">
        <f>Sheet1!H61</f>
        <v>160</v>
      </c>
      <c r="D67" s="130">
        <f>Sheet1!I61</f>
        <v>160</v>
      </c>
      <c r="E67" s="67" t="s">
        <v>85</v>
      </c>
      <c r="F67" s="68">
        <v>0</v>
      </c>
      <c r="G67" s="68" t="s">
        <v>85</v>
      </c>
      <c r="H67" s="68"/>
      <c r="I67" s="160"/>
      <c r="J67" s="133">
        <f t="shared" si="0"/>
        <v>160</v>
      </c>
      <c r="K67" s="109">
        <f t="shared" si="1"/>
        <v>0</v>
      </c>
      <c r="L67" s="107">
        <f t="shared" si="2"/>
        <v>0</v>
      </c>
      <c r="M67" s="12">
        <f t="shared" si="3"/>
        <v>160</v>
      </c>
    </row>
    <row r="68" spans="1:13" x14ac:dyDescent="0.2">
      <c r="A68" s="145">
        <f>Sheet1!F62</f>
        <v>6129</v>
      </c>
      <c r="B68" s="56" t="str">
        <f>Sheet1!G62</f>
        <v>Pupil Premium C/F 18/19</v>
      </c>
      <c r="C68" s="11">
        <f>Sheet1!H62</f>
        <v>5524</v>
      </c>
      <c r="D68" s="130">
        <f>Sheet1!I62</f>
        <v>0</v>
      </c>
      <c r="E68" s="67" t="s">
        <v>85</v>
      </c>
      <c r="F68" s="68">
        <v>0</v>
      </c>
      <c r="G68" s="68" t="s">
        <v>85</v>
      </c>
      <c r="H68" s="68"/>
      <c r="I68" s="160"/>
      <c r="J68" s="133">
        <f t="shared" si="0"/>
        <v>0</v>
      </c>
      <c r="K68" s="109">
        <f t="shared" si="1"/>
        <v>0</v>
      </c>
      <c r="L68" s="107">
        <f t="shared" si="2"/>
        <v>5524</v>
      </c>
      <c r="M68" s="12">
        <f t="shared" si="3"/>
        <v>0</v>
      </c>
    </row>
    <row r="69" spans="1:13" x14ac:dyDescent="0.2">
      <c r="A69" s="145">
        <f>Sheet1!F63</f>
        <v>6130</v>
      </c>
      <c r="B69" s="56" t="str">
        <f>Sheet1!G63</f>
        <v>Pupil Support</v>
      </c>
      <c r="C69" s="11">
        <f>Sheet1!H63</f>
        <v>1500</v>
      </c>
      <c r="D69" s="130">
        <f>Sheet1!I63</f>
        <v>1004.05</v>
      </c>
      <c r="E69" s="67" t="s">
        <v>85</v>
      </c>
      <c r="F69" s="68">
        <v>0</v>
      </c>
      <c r="G69" s="68" t="s">
        <v>85</v>
      </c>
      <c r="H69" s="68">
        <v>0</v>
      </c>
      <c r="I69" s="68" t="s">
        <v>85</v>
      </c>
      <c r="J69" s="133">
        <f t="shared" si="0"/>
        <v>1004.05</v>
      </c>
      <c r="K69" s="109">
        <f t="shared" si="1"/>
        <v>0</v>
      </c>
      <c r="L69" s="107">
        <f t="shared" si="2"/>
        <v>495.95000000000005</v>
      </c>
      <c r="M69" s="12">
        <f t="shared" si="3"/>
        <v>1004.05</v>
      </c>
    </row>
    <row r="70" spans="1:13" x14ac:dyDescent="0.2">
      <c r="A70" s="145">
        <f>Sheet1!F64</f>
        <v>6131</v>
      </c>
      <c r="B70" s="56" t="str">
        <f>Sheet1!G64</f>
        <v>Pupil Premium</v>
      </c>
      <c r="C70" s="11">
        <f>Sheet1!H64</f>
        <v>10560</v>
      </c>
      <c r="D70" s="130">
        <f>Sheet1!I64</f>
        <v>7058.51</v>
      </c>
      <c r="E70" s="67" t="s">
        <v>85</v>
      </c>
      <c r="F70" s="68">
        <v>0</v>
      </c>
      <c r="G70" s="68" t="s">
        <v>85</v>
      </c>
      <c r="H70" s="68">
        <v>1456</v>
      </c>
      <c r="I70" s="160" t="s">
        <v>239</v>
      </c>
      <c r="J70" s="133">
        <f t="shared" si="0"/>
        <v>5602.51</v>
      </c>
      <c r="K70" s="109">
        <f t="shared" si="1"/>
        <v>0</v>
      </c>
      <c r="L70" s="107">
        <f t="shared" si="2"/>
        <v>4957.49</v>
      </c>
      <c r="M70" s="12">
        <f t="shared" si="3"/>
        <v>5602.51</v>
      </c>
    </row>
    <row r="71" spans="1:13" x14ac:dyDescent="0.2">
      <c r="A71" s="145">
        <f>Sheet1!F65</f>
        <v>6133</v>
      </c>
      <c r="B71" s="56" t="str">
        <f>Sheet1!G65</f>
        <v>Extended Schools</v>
      </c>
      <c r="C71" s="11">
        <f>Sheet1!H65</f>
        <v>0</v>
      </c>
      <c r="D71" s="130">
        <f>Sheet1!I65</f>
        <v>0</v>
      </c>
      <c r="E71" s="67" t="s">
        <v>85</v>
      </c>
      <c r="F71" s="68">
        <v>0</v>
      </c>
      <c r="G71" s="68" t="s">
        <v>85</v>
      </c>
      <c r="H71" s="68">
        <v>0</v>
      </c>
      <c r="I71" s="68" t="s">
        <v>85</v>
      </c>
      <c r="J71" s="133">
        <f t="shared" si="0"/>
        <v>0</v>
      </c>
      <c r="K71" s="109">
        <f t="shared" si="1"/>
        <v>0</v>
      </c>
      <c r="L71" s="107">
        <f t="shared" si="2"/>
        <v>0</v>
      </c>
      <c r="M71" s="12">
        <f t="shared" si="3"/>
        <v>0</v>
      </c>
    </row>
    <row r="72" spans="1:13" ht="38.25" x14ac:dyDescent="0.2">
      <c r="A72" s="145">
        <f>Sheet1!F66</f>
        <v>6134</v>
      </c>
      <c r="B72" s="56" t="str">
        <f>Sheet1!G66</f>
        <v>Swimming Expenditure</v>
      </c>
      <c r="C72" s="11">
        <f>Sheet1!H66</f>
        <v>4070</v>
      </c>
      <c r="D72" s="130">
        <f>Sheet1!I66</f>
        <v>-1300</v>
      </c>
      <c r="E72" s="67" t="s">
        <v>85</v>
      </c>
      <c r="F72" s="68">
        <v>440</v>
      </c>
      <c r="G72" s="68" t="s">
        <v>251</v>
      </c>
      <c r="H72" s="68"/>
      <c r="I72" s="160"/>
      <c r="J72" s="133">
        <f t="shared" si="0"/>
        <v>0</v>
      </c>
      <c r="K72" s="109">
        <f t="shared" si="1"/>
        <v>860</v>
      </c>
      <c r="L72" s="107">
        <f t="shared" si="2"/>
        <v>4930</v>
      </c>
      <c r="M72" s="12">
        <f t="shared" si="3"/>
        <v>-860</v>
      </c>
    </row>
    <row r="73" spans="1:13" x14ac:dyDescent="0.2">
      <c r="A73" s="145">
        <f>Sheet1!F67</f>
        <v>6135</v>
      </c>
      <c r="B73" s="56" t="str">
        <f>Sheet1!G67</f>
        <v>PTA Expenditure</v>
      </c>
      <c r="C73" s="11">
        <f>Sheet1!H67</f>
        <v>4000</v>
      </c>
      <c r="D73" s="130">
        <f>Sheet1!I67</f>
        <v>-3484.27</v>
      </c>
      <c r="E73" s="67" t="s">
        <v>85</v>
      </c>
      <c r="F73" s="68">
        <v>0</v>
      </c>
      <c r="G73" s="68"/>
      <c r="H73" s="68"/>
      <c r="I73" s="160"/>
      <c r="J73" s="133">
        <f t="shared" si="0"/>
        <v>0</v>
      </c>
      <c r="K73" s="109">
        <f t="shared" si="1"/>
        <v>3484.27</v>
      </c>
      <c r="L73" s="107">
        <f t="shared" si="2"/>
        <v>7484.27</v>
      </c>
      <c r="M73" s="12">
        <f t="shared" si="3"/>
        <v>-3484.27</v>
      </c>
    </row>
    <row r="74" spans="1:13" ht="25.5" x14ac:dyDescent="0.2">
      <c r="A74" s="145">
        <f>Sheet1!F68</f>
        <v>6136</v>
      </c>
      <c r="B74" s="56" t="str">
        <f>Sheet1!G68</f>
        <v>PE &amp; Sports Grant</v>
      </c>
      <c r="C74" s="11">
        <f>Sheet1!H68</f>
        <v>16726</v>
      </c>
      <c r="D74" s="130">
        <f>Sheet1!I68</f>
        <v>9764.7800000000007</v>
      </c>
      <c r="E74" s="67" t="s">
        <v>85</v>
      </c>
      <c r="F74" s="68">
        <v>158.58000000000001</v>
      </c>
      <c r="G74" s="68" t="s">
        <v>252</v>
      </c>
      <c r="H74" s="68">
        <v>0</v>
      </c>
      <c r="I74" s="160"/>
      <c r="J74" s="133">
        <f t="shared" si="0"/>
        <v>9923.36</v>
      </c>
      <c r="K74" s="109">
        <f t="shared" si="1"/>
        <v>0</v>
      </c>
      <c r="L74" s="107">
        <f t="shared" si="2"/>
        <v>6802.6399999999994</v>
      </c>
      <c r="M74" s="12">
        <f t="shared" si="3"/>
        <v>9923.36</v>
      </c>
    </row>
    <row r="75" spans="1:13" x14ac:dyDescent="0.2">
      <c r="A75" s="145">
        <f>Sheet1!F69</f>
        <v>6137</v>
      </c>
      <c r="B75" s="56" t="str">
        <f>Sheet1!G69</f>
        <v>PE/SP C/F 18/19</v>
      </c>
      <c r="C75" s="11">
        <f>Sheet1!H69</f>
        <v>13386</v>
      </c>
      <c r="D75" s="130">
        <f>Sheet1!I69</f>
        <v>0</v>
      </c>
      <c r="E75" s="67" t="s">
        <v>85</v>
      </c>
      <c r="F75" s="68">
        <v>0</v>
      </c>
      <c r="G75" s="68" t="s">
        <v>85</v>
      </c>
      <c r="H75" s="68">
        <v>0</v>
      </c>
      <c r="I75" s="160"/>
      <c r="J75" s="133">
        <f t="shared" si="0"/>
        <v>0</v>
      </c>
      <c r="K75" s="109">
        <f t="shared" si="1"/>
        <v>0</v>
      </c>
      <c r="L75" s="107">
        <f t="shared" si="2"/>
        <v>13386</v>
      </c>
      <c r="M75" s="12">
        <f t="shared" si="3"/>
        <v>0</v>
      </c>
    </row>
    <row r="76" spans="1:13" x14ac:dyDescent="0.2">
      <c r="A76" s="145">
        <f>Sheet1!F70</f>
        <v>6138</v>
      </c>
      <c r="B76" s="56" t="str">
        <f>Sheet1!G70</f>
        <v>Breakfast Club</v>
      </c>
      <c r="C76" s="11">
        <f>Sheet1!H70</f>
        <v>200</v>
      </c>
      <c r="D76" s="130">
        <f>Sheet1!I70</f>
        <v>-177.56</v>
      </c>
      <c r="E76" s="67" t="s">
        <v>85</v>
      </c>
      <c r="F76" s="68">
        <v>0</v>
      </c>
      <c r="G76" s="68" t="s">
        <v>85</v>
      </c>
      <c r="H76" s="68"/>
      <c r="I76" s="160"/>
      <c r="J76" s="133">
        <f t="shared" si="0"/>
        <v>0</v>
      </c>
      <c r="K76" s="109">
        <f t="shared" si="1"/>
        <v>177.56</v>
      </c>
      <c r="L76" s="107">
        <f t="shared" si="2"/>
        <v>377.56</v>
      </c>
      <c r="M76" s="12">
        <f t="shared" si="3"/>
        <v>-177.56</v>
      </c>
    </row>
    <row r="77" spans="1:13" x14ac:dyDescent="0.2">
      <c r="A77" s="145">
        <f>Sheet1!F71</f>
        <v>6139</v>
      </c>
      <c r="B77" s="56" t="str">
        <f>Sheet1!G71</f>
        <v>Dedelegated Expenditure</v>
      </c>
      <c r="C77" s="11">
        <f>Sheet1!H71</f>
        <v>2164</v>
      </c>
      <c r="D77" s="130">
        <f>Sheet1!I71</f>
        <v>0.28999999999999998</v>
      </c>
      <c r="E77" s="67" t="s">
        <v>85</v>
      </c>
      <c r="F77" s="68">
        <v>0</v>
      </c>
      <c r="G77" s="68" t="s">
        <v>85</v>
      </c>
      <c r="H77" s="68"/>
      <c r="I77" s="160"/>
      <c r="J77" s="133">
        <f t="shared" si="0"/>
        <v>0.28999999999999998</v>
      </c>
      <c r="K77" s="109">
        <f t="shared" si="1"/>
        <v>0</v>
      </c>
      <c r="L77" s="107">
        <f t="shared" si="2"/>
        <v>2163.71</v>
      </c>
      <c r="M77" s="12">
        <f t="shared" si="3"/>
        <v>0.28999999999999998</v>
      </c>
    </row>
    <row r="78" spans="1:13" x14ac:dyDescent="0.2">
      <c r="A78" s="145">
        <f>Sheet1!F72</f>
        <v>8180</v>
      </c>
      <c r="B78" s="56" t="str">
        <f>Sheet1!G72</f>
        <v>Cont - Premises</v>
      </c>
      <c r="C78" s="11">
        <f>Sheet1!H72</f>
        <v>0</v>
      </c>
      <c r="D78" s="130">
        <f>Sheet1!I72</f>
        <v>0</v>
      </c>
      <c r="E78" s="67" t="s">
        <v>85</v>
      </c>
      <c r="F78" s="68">
        <v>0</v>
      </c>
      <c r="G78" s="68" t="s">
        <v>85</v>
      </c>
      <c r="H78" s="68">
        <v>0</v>
      </c>
      <c r="I78" s="68" t="s">
        <v>85</v>
      </c>
      <c r="J78" s="133">
        <f t="shared" si="0"/>
        <v>0</v>
      </c>
      <c r="K78" s="109">
        <f t="shared" si="1"/>
        <v>0</v>
      </c>
      <c r="L78" s="107">
        <f t="shared" si="2"/>
        <v>0</v>
      </c>
      <c r="M78" s="12">
        <f t="shared" si="3"/>
        <v>0</v>
      </c>
    </row>
    <row r="79" spans="1:13" x14ac:dyDescent="0.2">
      <c r="A79" s="145">
        <f>Sheet1!F73</f>
        <v>8181</v>
      </c>
      <c r="B79" s="56" t="str">
        <f>Sheet1!G73</f>
        <v>Cont - Staffing</v>
      </c>
      <c r="C79" s="11">
        <f>Sheet1!H73</f>
        <v>0</v>
      </c>
      <c r="D79" s="130">
        <f>Sheet1!I73</f>
        <v>0</v>
      </c>
      <c r="E79" s="67" t="s">
        <v>85</v>
      </c>
      <c r="F79" s="68">
        <v>0</v>
      </c>
      <c r="G79" s="68" t="s">
        <v>85</v>
      </c>
      <c r="H79" s="68">
        <v>0</v>
      </c>
      <c r="I79" s="68" t="s">
        <v>85</v>
      </c>
      <c r="J79" s="133">
        <f t="shared" si="0"/>
        <v>0</v>
      </c>
      <c r="K79" s="109">
        <f t="shared" si="1"/>
        <v>0</v>
      </c>
      <c r="L79" s="107">
        <f t="shared" si="2"/>
        <v>0</v>
      </c>
      <c r="M79" s="12">
        <f t="shared" si="3"/>
        <v>0</v>
      </c>
    </row>
    <row r="80" spans="1:13" x14ac:dyDescent="0.2">
      <c r="A80" s="145">
        <f>Sheet1!F74</f>
        <v>8184</v>
      </c>
      <c r="B80" s="56" t="str">
        <f>Sheet1!G74</f>
        <v>Cont - General</v>
      </c>
      <c r="C80" s="11">
        <f>Sheet1!H74</f>
        <v>25015</v>
      </c>
      <c r="D80" s="130">
        <f>Sheet1!I74</f>
        <v>25015</v>
      </c>
      <c r="E80" s="67" t="s">
        <v>50</v>
      </c>
      <c r="F80" s="68">
        <v>0</v>
      </c>
      <c r="G80" s="68" t="s">
        <v>85</v>
      </c>
      <c r="H80" s="68">
        <v>0</v>
      </c>
      <c r="I80" s="68" t="s">
        <v>85</v>
      </c>
      <c r="J80" s="133">
        <f t="shared" si="0"/>
        <v>25015</v>
      </c>
      <c r="K80" s="109">
        <f t="shared" si="1"/>
        <v>0</v>
      </c>
      <c r="L80" s="107">
        <f t="shared" si="2"/>
        <v>0</v>
      </c>
      <c r="M80" s="12">
        <f t="shared" si="3"/>
        <v>25015</v>
      </c>
    </row>
    <row r="81" spans="1:13" x14ac:dyDescent="0.2">
      <c r="A81" s="145">
        <f>Sheet1!F75</f>
        <v>8185</v>
      </c>
      <c r="B81" s="56" t="str">
        <f>Sheet1!G75</f>
        <v>Cont - Catering</v>
      </c>
      <c r="C81" s="11">
        <f>Sheet1!H75</f>
        <v>0</v>
      </c>
      <c r="D81" s="130">
        <f>Sheet1!I75</f>
        <v>0</v>
      </c>
      <c r="E81" s="67" t="s">
        <v>85</v>
      </c>
      <c r="F81" s="68">
        <v>0</v>
      </c>
      <c r="G81" s="68" t="s">
        <v>85</v>
      </c>
      <c r="H81" s="68">
        <v>0</v>
      </c>
      <c r="I81" s="68" t="s">
        <v>85</v>
      </c>
      <c r="J81" s="133">
        <f t="shared" si="0"/>
        <v>0</v>
      </c>
      <c r="K81" s="109">
        <f t="shared" si="1"/>
        <v>0</v>
      </c>
      <c r="L81" s="107">
        <f t="shared" si="2"/>
        <v>0</v>
      </c>
      <c r="M81" s="12">
        <f t="shared" si="3"/>
        <v>0</v>
      </c>
    </row>
    <row r="82" spans="1:13" x14ac:dyDescent="0.2">
      <c r="A82" s="145">
        <f>Sheet1!F76</f>
        <v>9027</v>
      </c>
      <c r="B82" s="56" t="str">
        <f>Sheet1!G76</f>
        <v>Breakfast Club Income</v>
      </c>
      <c r="C82" s="11">
        <f>Sheet1!H76</f>
        <v>-3040</v>
      </c>
      <c r="D82" s="130">
        <f>Sheet1!I76</f>
        <v>1444</v>
      </c>
      <c r="E82" s="67" t="s">
        <v>85</v>
      </c>
      <c r="F82" s="68">
        <v>277.5</v>
      </c>
      <c r="G82" s="160" t="s">
        <v>245</v>
      </c>
      <c r="H82" s="68">
        <v>0</v>
      </c>
      <c r="I82" s="68" t="s">
        <v>85</v>
      </c>
      <c r="J82" s="133">
        <f t="shared" si="0"/>
        <v>1721.5</v>
      </c>
      <c r="K82" s="109">
        <f t="shared" si="1"/>
        <v>0</v>
      </c>
      <c r="L82" s="107">
        <f t="shared" si="2"/>
        <v>-4761.5</v>
      </c>
      <c r="M82" s="12">
        <f t="shared" si="3"/>
        <v>1721.5</v>
      </c>
    </row>
    <row r="83" spans="1:13" x14ac:dyDescent="0.2">
      <c r="A83" s="145">
        <f>Sheet1!F77</f>
        <v>9200</v>
      </c>
      <c r="B83" s="56" t="str">
        <f>Sheet1!G77</f>
        <v>Rent and Lettings</v>
      </c>
      <c r="C83" s="11">
        <f>Sheet1!H77</f>
        <v>0</v>
      </c>
      <c r="D83" s="130">
        <f>Sheet1!I77</f>
        <v>0</v>
      </c>
      <c r="E83" s="67" t="s">
        <v>85</v>
      </c>
      <c r="F83" s="68">
        <v>0</v>
      </c>
      <c r="G83" s="68" t="s">
        <v>85</v>
      </c>
      <c r="H83" s="68">
        <v>0</v>
      </c>
      <c r="I83" s="68" t="s">
        <v>85</v>
      </c>
      <c r="J83" s="133">
        <f t="shared" ref="J83:J146" si="4">IF($D83+$F83-$H83&gt;0,SUM($D83+$F83-$H83),0)</f>
        <v>0</v>
      </c>
      <c r="K83" s="109">
        <f t="shared" ref="K83:K146" si="5">(IF($D83+$F83-$H83&lt;=0,(SUM($D83+$F83-$H83)*-1),0))</f>
        <v>0</v>
      </c>
      <c r="L83" s="107">
        <f t="shared" ref="L83:L146" si="6">IF($E83="L",C83,C83-J83+K83)</f>
        <v>0</v>
      </c>
      <c r="M83" s="12">
        <f t="shared" ref="M83:M146" si="7">IF($E83="L",0,J83-K83)</f>
        <v>0</v>
      </c>
    </row>
    <row r="84" spans="1:13" x14ac:dyDescent="0.2">
      <c r="A84" s="145">
        <f>Sheet1!F78</f>
        <v>9201</v>
      </c>
      <c r="B84" s="56" t="str">
        <f>Sheet1!G78</f>
        <v>Other Income</v>
      </c>
      <c r="C84" s="11">
        <f>Sheet1!H78</f>
        <v>-10000</v>
      </c>
      <c r="D84" s="130">
        <f>Sheet1!I78</f>
        <v>3729.3</v>
      </c>
      <c r="E84" s="67" t="s">
        <v>85</v>
      </c>
      <c r="F84" s="68">
        <v>0</v>
      </c>
      <c r="G84" s="68" t="s">
        <v>85</v>
      </c>
      <c r="H84" s="68">
        <v>0</v>
      </c>
      <c r="I84" s="68" t="s">
        <v>85</v>
      </c>
      <c r="J84" s="133">
        <f t="shared" si="4"/>
        <v>3729.3</v>
      </c>
      <c r="K84" s="109">
        <f t="shared" si="5"/>
        <v>0</v>
      </c>
      <c r="L84" s="107">
        <f t="shared" si="6"/>
        <v>-13729.3</v>
      </c>
      <c r="M84" s="12">
        <f t="shared" si="7"/>
        <v>3729.3</v>
      </c>
    </row>
    <row r="85" spans="1:13" x14ac:dyDescent="0.2">
      <c r="A85" s="145">
        <f>Sheet1!F79</f>
        <v>9202</v>
      </c>
      <c r="B85" s="56" t="str">
        <f>Sheet1!G79</f>
        <v>LEA Income</v>
      </c>
      <c r="C85" s="11">
        <f>Sheet1!H79</f>
        <v>-466405</v>
      </c>
      <c r="D85" s="130">
        <f>Sheet1!I79</f>
        <v>-36024</v>
      </c>
      <c r="E85" s="67" t="s">
        <v>81</v>
      </c>
      <c r="F85" s="68">
        <v>232039</v>
      </c>
      <c r="G85" s="68" t="s">
        <v>85</v>
      </c>
      <c r="H85" s="68">
        <v>0</v>
      </c>
      <c r="I85" s="68" t="s">
        <v>85</v>
      </c>
      <c r="J85" s="133">
        <f t="shared" si="4"/>
        <v>196015</v>
      </c>
      <c r="K85" s="109">
        <f t="shared" si="5"/>
        <v>0</v>
      </c>
      <c r="L85" s="107">
        <f t="shared" si="6"/>
        <v>-466405</v>
      </c>
      <c r="M85" s="12">
        <f t="shared" si="7"/>
        <v>0</v>
      </c>
    </row>
    <row r="86" spans="1:13" x14ac:dyDescent="0.2">
      <c r="A86" s="145">
        <f>Sheet1!F80</f>
        <v>9203</v>
      </c>
      <c r="B86" s="56" t="str">
        <f>Sheet1!G80</f>
        <v>Carry Forward</v>
      </c>
      <c r="C86" s="11">
        <f>Sheet1!H80</f>
        <v>-83645</v>
      </c>
      <c r="D86" s="130">
        <f>Sheet1!I80</f>
        <v>-83645</v>
      </c>
      <c r="E86" s="67" t="s">
        <v>81</v>
      </c>
      <c r="F86" s="68">
        <v>83645</v>
      </c>
      <c r="G86" s="68" t="s">
        <v>85</v>
      </c>
      <c r="H86" s="68">
        <v>0</v>
      </c>
      <c r="I86" s="68" t="s">
        <v>85</v>
      </c>
      <c r="J86" s="133">
        <f t="shared" si="4"/>
        <v>0</v>
      </c>
      <c r="K86" s="109">
        <f t="shared" si="5"/>
        <v>0</v>
      </c>
      <c r="L86" s="107">
        <f t="shared" si="6"/>
        <v>-83645</v>
      </c>
      <c r="M86" s="12">
        <f t="shared" si="7"/>
        <v>0</v>
      </c>
    </row>
    <row r="87" spans="1:13" x14ac:dyDescent="0.2">
      <c r="A87" s="145">
        <f>Sheet1!F81</f>
        <v>9204</v>
      </c>
      <c r="B87" s="56" t="str">
        <f>Sheet1!G81</f>
        <v>Supply Income</v>
      </c>
      <c r="C87" s="11">
        <f>Sheet1!H81</f>
        <v>0</v>
      </c>
      <c r="D87" s="130">
        <f>Sheet1!I81</f>
        <v>3420</v>
      </c>
      <c r="E87" s="67" t="s">
        <v>85</v>
      </c>
      <c r="F87" s="68">
        <v>0</v>
      </c>
      <c r="G87" s="68" t="s">
        <v>85</v>
      </c>
      <c r="H87" s="68">
        <v>0</v>
      </c>
      <c r="I87" s="68" t="s">
        <v>85</v>
      </c>
      <c r="J87" s="133">
        <f t="shared" si="4"/>
        <v>3420</v>
      </c>
      <c r="K87" s="109">
        <f t="shared" si="5"/>
        <v>0</v>
      </c>
      <c r="L87" s="107">
        <f t="shared" si="6"/>
        <v>-3420</v>
      </c>
      <c r="M87" s="12">
        <f t="shared" si="7"/>
        <v>3420</v>
      </c>
    </row>
    <row r="88" spans="1:13" ht="25.5" x14ac:dyDescent="0.2">
      <c r="A88" s="145">
        <f>Sheet1!F82</f>
        <v>9205</v>
      </c>
      <c r="B88" s="56" t="str">
        <f>Sheet1!G82</f>
        <v>Catering Income</v>
      </c>
      <c r="C88" s="11">
        <f>Sheet1!H82</f>
        <v>-12540</v>
      </c>
      <c r="D88" s="130">
        <f>Sheet1!I82</f>
        <v>-2138.16</v>
      </c>
      <c r="E88" s="67" t="s">
        <v>85</v>
      </c>
      <c r="F88" s="68">
        <v>232.5</v>
      </c>
      <c r="G88" s="160" t="s">
        <v>246</v>
      </c>
      <c r="H88" s="68">
        <v>0</v>
      </c>
      <c r="I88" s="68" t="s">
        <v>85</v>
      </c>
      <c r="J88" s="133">
        <f t="shared" si="4"/>
        <v>0</v>
      </c>
      <c r="K88" s="109">
        <f t="shared" si="5"/>
        <v>1905.6599999999999</v>
      </c>
      <c r="L88" s="107">
        <f t="shared" si="6"/>
        <v>-10634.34</v>
      </c>
      <c r="M88" s="12">
        <f t="shared" si="7"/>
        <v>-1905.6599999999999</v>
      </c>
    </row>
    <row r="89" spans="1:13" x14ac:dyDescent="0.2">
      <c r="A89" s="145">
        <f>Sheet1!F83</f>
        <v>9206</v>
      </c>
      <c r="B89" s="56" t="str">
        <f>Sheet1!G83</f>
        <v>Dedelegated Income</v>
      </c>
      <c r="C89" s="11">
        <f>Sheet1!H83</f>
        <v>-2164</v>
      </c>
      <c r="D89" s="130">
        <f>Sheet1!I83</f>
        <v>-0.28999999999999998</v>
      </c>
      <c r="E89" s="67" t="s">
        <v>85</v>
      </c>
      <c r="F89" s="68">
        <v>0</v>
      </c>
      <c r="G89" s="68" t="s">
        <v>85</v>
      </c>
      <c r="H89" s="68">
        <v>0</v>
      </c>
      <c r="I89" s="68" t="s">
        <v>85</v>
      </c>
      <c r="J89" s="133">
        <f t="shared" si="4"/>
        <v>0</v>
      </c>
      <c r="K89" s="109">
        <f t="shared" si="5"/>
        <v>0.28999999999999998</v>
      </c>
      <c r="L89" s="107">
        <f t="shared" si="6"/>
        <v>-2163.71</v>
      </c>
      <c r="M89" s="12">
        <f t="shared" si="7"/>
        <v>-0.28999999999999998</v>
      </c>
    </row>
    <row r="90" spans="1:13" x14ac:dyDescent="0.2">
      <c r="A90" s="145">
        <f>Sheet1!F84</f>
        <v>9207</v>
      </c>
      <c r="B90" s="56" t="str">
        <f>Sheet1!G84</f>
        <v>School Club Income</v>
      </c>
      <c r="C90" s="11">
        <f>Sheet1!H84</f>
        <v>-500</v>
      </c>
      <c r="D90" s="130">
        <f>Sheet1!I84</f>
        <v>249.14</v>
      </c>
      <c r="E90" s="67" t="s">
        <v>85</v>
      </c>
      <c r="F90" s="68">
        <v>0</v>
      </c>
      <c r="G90" s="160"/>
      <c r="H90" s="68">
        <v>0</v>
      </c>
      <c r="I90" s="68" t="s">
        <v>85</v>
      </c>
      <c r="J90" s="133">
        <f t="shared" si="4"/>
        <v>249.14</v>
      </c>
      <c r="K90" s="109">
        <f t="shared" si="5"/>
        <v>0</v>
      </c>
      <c r="L90" s="107">
        <f t="shared" si="6"/>
        <v>-749.14</v>
      </c>
      <c r="M90" s="12">
        <f t="shared" si="7"/>
        <v>249.14</v>
      </c>
    </row>
    <row r="91" spans="1:13" x14ac:dyDescent="0.2">
      <c r="A91" s="145">
        <f>Sheet1!F85</f>
        <v>9208</v>
      </c>
      <c r="B91" s="56" t="str">
        <f>Sheet1!G85</f>
        <v>Swimming Income</v>
      </c>
      <c r="C91" s="11">
        <f>Sheet1!H85</f>
        <v>-3420</v>
      </c>
      <c r="D91" s="130">
        <f>Sheet1!I85</f>
        <v>-1407.84</v>
      </c>
      <c r="E91" s="67" t="s">
        <v>85</v>
      </c>
      <c r="F91" s="68">
        <v>0</v>
      </c>
      <c r="G91" s="160"/>
      <c r="H91" s="68">
        <v>0</v>
      </c>
      <c r="I91" s="68" t="s">
        <v>85</v>
      </c>
      <c r="J91" s="133">
        <f t="shared" si="4"/>
        <v>0</v>
      </c>
      <c r="K91" s="109">
        <f t="shared" si="5"/>
        <v>1407.84</v>
      </c>
      <c r="L91" s="107">
        <f t="shared" si="6"/>
        <v>-2012.16</v>
      </c>
      <c r="M91" s="12">
        <f t="shared" si="7"/>
        <v>-1407.84</v>
      </c>
    </row>
    <row r="92" spans="1:13" x14ac:dyDescent="0.2">
      <c r="A92" s="145">
        <f>Sheet1!F86</f>
        <v>9239</v>
      </c>
      <c r="B92" s="56" t="str">
        <f>Sheet1!G86</f>
        <v>Capital C/F 18/19</v>
      </c>
      <c r="C92" s="11">
        <f>Sheet1!H86</f>
        <v>-256</v>
      </c>
      <c r="D92" s="130">
        <f>Sheet1!I86</f>
        <v>-256</v>
      </c>
      <c r="E92" s="67" t="s">
        <v>81</v>
      </c>
      <c r="F92" s="68">
        <v>256</v>
      </c>
      <c r="G92" s="68" t="s">
        <v>85</v>
      </c>
      <c r="H92" s="68">
        <v>0</v>
      </c>
      <c r="I92" s="68" t="s">
        <v>85</v>
      </c>
      <c r="J92" s="133">
        <f t="shared" si="4"/>
        <v>0</v>
      </c>
      <c r="K92" s="109">
        <f t="shared" si="5"/>
        <v>0</v>
      </c>
      <c r="L92" s="107">
        <f t="shared" si="6"/>
        <v>-256</v>
      </c>
      <c r="M92" s="12">
        <f t="shared" si="7"/>
        <v>0</v>
      </c>
    </row>
    <row r="93" spans="1:13" x14ac:dyDescent="0.2">
      <c r="A93" s="145">
        <f>Sheet1!F87</f>
        <v>9240</v>
      </c>
      <c r="B93" s="56" t="str">
        <f>Sheet1!G87</f>
        <v>Capital Formula Grant</v>
      </c>
      <c r="C93" s="11">
        <f>Sheet1!H87</f>
        <v>-8805</v>
      </c>
      <c r="D93" s="130">
        <f>Sheet1!I87</f>
        <v>3365.3</v>
      </c>
      <c r="E93" s="67" t="s">
        <v>88</v>
      </c>
      <c r="F93" s="68">
        <v>0</v>
      </c>
      <c r="G93" s="68" t="s">
        <v>85</v>
      </c>
      <c r="H93" s="68">
        <v>0</v>
      </c>
      <c r="I93" s="68" t="s">
        <v>85</v>
      </c>
      <c r="J93" s="133">
        <f t="shared" si="4"/>
        <v>3365.3</v>
      </c>
      <c r="K93" s="109">
        <f t="shared" si="5"/>
        <v>0</v>
      </c>
      <c r="L93" s="107">
        <f t="shared" si="6"/>
        <v>-12170.3</v>
      </c>
      <c r="M93" s="12">
        <f t="shared" si="7"/>
        <v>3365.3</v>
      </c>
    </row>
    <row r="94" spans="1:13" ht="38.25" x14ac:dyDescent="0.2">
      <c r="A94" s="145">
        <f>Sheet1!F88</f>
        <v>9260</v>
      </c>
      <c r="B94" s="56" t="str">
        <f>Sheet1!G88</f>
        <v>PTA Income</v>
      </c>
      <c r="C94" s="11">
        <f>Sheet1!H88</f>
        <v>-4000</v>
      </c>
      <c r="D94" s="130">
        <f>Sheet1!I88</f>
        <v>-1134.32</v>
      </c>
      <c r="E94" s="67" t="s">
        <v>85</v>
      </c>
      <c r="F94" s="68">
        <v>4885.43</v>
      </c>
      <c r="G94" s="160" t="s">
        <v>249</v>
      </c>
      <c r="H94" s="68">
        <v>0</v>
      </c>
      <c r="I94" s="68" t="s">
        <v>85</v>
      </c>
      <c r="J94" s="133">
        <f t="shared" si="4"/>
        <v>3751.1100000000006</v>
      </c>
      <c r="K94" s="109">
        <f t="shared" si="5"/>
        <v>0</v>
      </c>
      <c r="L94" s="107">
        <f t="shared" si="6"/>
        <v>-7751.1100000000006</v>
      </c>
      <c r="M94" s="12">
        <f t="shared" si="7"/>
        <v>3751.1100000000006</v>
      </c>
    </row>
    <row r="95" spans="1:13" x14ac:dyDescent="0.2">
      <c r="A95" s="145">
        <f>Sheet1!F89</f>
        <v>0</v>
      </c>
      <c r="B95" s="56">
        <f>Sheet1!G89</f>
        <v>0</v>
      </c>
      <c r="C95" s="11">
        <f>Sheet1!H89</f>
        <v>0</v>
      </c>
      <c r="D95" s="130">
        <f>Sheet1!I89</f>
        <v>0</v>
      </c>
      <c r="E95" s="67" t="s">
        <v>85</v>
      </c>
      <c r="F95" s="68">
        <v>0</v>
      </c>
      <c r="G95" s="68" t="s">
        <v>85</v>
      </c>
      <c r="H95" s="68">
        <v>0</v>
      </c>
      <c r="I95" s="68" t="s">
        <v>85</v>
      </c>
      <c r="J95" s="133">
        <f t="shared" si="4"/>
        <v>0</v>
      </c>
      <c r="K95" s="109">
        <f t="shared" si="5"/>
        <v>0</v>
      </c>
      <c r="L95" s="107">
        <f t="shared" si="6"/>
        <v>0</v>
      </c>
      <c r="M95" s="12">
        <f t="shared" si="7"/>
        <v>0</v>
      </c>
    </row>
    <row r="96" spans="1:13" x14ac:dyDescent="0.2">
      <c r="A96" s="145">
        <f>Sheet1!F90</f>
        <v>0</v>
      </c>
      <c r="B96" s="56">
        <f>Sheet1!G90</f>
        <v>0</v>
      </c>
      <c r="C96" s="11">
        <f>Sheet1!H90</f>
        <v>0</v>
      </c>
      <c r="D96" s="130">
        <f>Sheet1!I90</f>
        <v>0</v>
      </c>
      <c r="E96" s="67" t="s">
        <v>85</v>
      </c>
      <c r="F96" s="68">
        <v>0</v>
      </c>
      <c r="G96" s="68" t="s">
        <v>85</v>
      </c>
      <c r="H96" s="68">
        <v>0</v>
      </c>
      <c r="I96" s="68" t="s">
        <v>85</v>
      </c>
      <c r="J96" s="133">
        <f t="shared" si="4"/>
        <v>0</v>
      </c>
      <c r="K96" s="109">
        <f t="shared" si="5"/>
        <v>0</v>
      </c>
      <c r="L96" s="107">
        <f t="shared" si="6"/>
        <v>0</v>
      </c>
      <c r="M96" s="12">
        <f t="shared" si="7"/>
        <v>0</v>
      </c>
    </row>
    <row r="97" spans="1:13" x14ac:dyDescent="0.2">
      <c r="A97" s="145">
        <f>Sheet1!F91</f>
        <v>0</v>
      </c>
      <c r="B97" s="56">
        <f>Sheet1!G91</f>
        <v>0</v>
      </c>
      <c r="C97" s="11">
        <f>Sheet1!H91</f>
        <v>0</v>
      </c>
      <c r="D97" s="130">
        <f>Sheet1!I91</f>
        <v>0</v>
      </c>
      <c r="E97" s="67" t="s">
        <v>85</v>
      </c>
      <c r="F97" s="68">
        <v>0</v>
      </c>
      <c r="G97" s="68" t="s">
        <v>85</v>
      </c>
      <c r="H97" s="68">
        <v>0</v>
      </c>
      <c r="I97" s="68" t="s">
        <v>85</v>
      </c>
      <c r="J97" s="133">
        <f t="shared" si="4"/>
        <v>0</v>
      </c>
      <c r="K97" s="109">
        <f t="shared" si="5"/>
        <v>0</v>
      </c>
      <c r="L97" s="107">
        <f t="shared" si="6"/>
        <v>0</v>
      </c>
      <c r="M97" s="12">
        <f t="shared" si="7"/>
        <v>0</v>
      </c>
    </row>
    <row r="98" spans="1:13" x14ac:dyDescent="0.2">
      <c r="A98" s="145">
        <f>Sheet1!F92</f>
        <v>0</v>
      </c>
      <c r="B98" s="56">
        <f>Sheet1!G92</f>
        <v>0</v>
      </c>
      <c r="C98" s="11">
        <f>Sheet1!H92</f>
        <v>0</v>
      </c>
      <c r="D98" s="130">
        <f>Sheet1!I92</f>
        <v>0</v>
      </c>
      <c r="E98" s="67" t="s">
        <v>85</v>
      </c>
      <c r="F98" s="68">
        <v>0</v>
      </c>
      <c r="G98" s="68" t="s">
        <v>85</v>
      </c>
      <c r="H98" s="68">
        <v>0</v>
      </c>
      <c r="I98" s="68" t="s">
        <v>85</v>
      </c>
      <c r="J98" s="133">
        <f t="shared" si="4"/>
        <v>0</v>
      </c>
      <c r="K98" s="109">
        <f t="shared" si="5"/>
        <v>0</v>
      </c>
      <c r="L98" s="107">
        <f t="shared" si="6"/>
        <v>0</v>
      </c>
      <c r="M98" s="12">
        <f t="shared" si="7"/>
        <v>0</v>
      </c>
    </row>
    <row r="99" spans="1:13" x14ac:dyDescent="0.2">
      <c r="A99" s="145">
        <f>Sheet1!F93</f>
        <v>0</v>
      </c>
      <c r="B99" s="56">
        <f>Sheet1!G93</f>
        <v>0</v>
      </c>
      <c r="C99" s="11">
        <f>Sheet1!H93</f>
        <v>0</v>
      </c>
      <c r="D99" s="130">
        <f>Sheet1!I93</f>
        <v>0</v>
      </c>
      <c r="E99" s="67" t="s">
        <v>85</v>
      </c>
      <c r="F99" s="68">
        <v>0</v>
      </c>
      <c r="G99" s="68" t="s">
        <v>85</v>
      </c>
      <c r="H99" s="68">
        <v>0</v>
      </c>
      <c r="I99" s="68" t="s">
        <v>85</v>
      </c>
      <c r="J99" s="133">
        <f t="shared" si="4"/>
        <v>0</v>
      </c>
      <c r="K99" s="109">
        <f t="shared" si="5"/>
        <v>0</v>
      </c>
      <c r="L99" s="107">
        <f t="shared" si="6"/>
        <v>0</v>
      </c>
      <c r="M99" s="12">
        <f t="shared" si="7"/>
        <v>0</v>
      </c>
    </row>
    <row r="100" spans="1:13" x14ac:dyDescent="0.2">
      <c r="A100" s="145">
        <f>Sheet1!F94</f>
        <v>0</v>
      </c>
      <c r="B100" s="56">
        <f>Sheet1!G94</f>
        <v>0</v>
      </c>
      <c r="C100" s="11">
        <f>Sheet1!H94</f>
        <v>0</v>
      </c>
      <c r="D100" s="130">
        <f>Sheet1!I94</f>
        <v>0</v>
      </c>
      <c r="E100" s="67" t="s">
        <v>85</v>
      </c>
      <c r="F100" s="68">
        <v>0</v>
      </c>
      <c r="G100" s="68" t="s">
        <v>85</v>
      </c>
      <c r="H100" s="68">
        <v>0</v>
      </c>
      <c r="I100" s="68" t="s">
        <v>85</v>
      </c>
      <c r="J100" s="133">
        <f t="shared" si="4"/>
        <v>0</v>
      </c>
      <c r="K100" s="109">
        <f t="shared" si="5"/>
        <v>0</v>
      </c>
      <c r="L100" s="107">
        <f t="shared" si="6"/>
        <v>0</v>
      </c>
      <c r="M100" s="12">
        <f t="shared" si="7"/>
        <v>0</v>
      </c>
    </row>
    <row r="101" spans="1:13" x14ac:dyDescent="0.2">
      <c r="A101" s="145">
        <f>Sheet1!F95</f>
        <v>0</v>
      </c>
      <c r="B101" s="56">
        <f>Sheet1!G95</f>
        <v>0</v>
      </c>
      <c r="C101" s="11">
        <f>Sheet1!H95</f>
        <v>0</v>
      </c>
      <c r="D101" s="130">
        <f>Sheet1!I95</f>
        <v>0</v>
      </c>
      <c r="E101" s="67" t="s">
        <v>85</v>
      </c>
      <c r="F101" s="68">
        <v>0</v>
      </c>
      <c r="G101" s="68" t="s">
        <v>85</v>
      </c>
      <c r="H101" s="68">
        <v>0</v>
      </c>
      <c r="I101" s="68" t="s">
        <v>85</v>
      </c>
      <c r="J101" s="133">
        <f t="shared" si="4"/>
        <v>0</v>
      </c>
      <c r="K101" s="109">
        <f t="shared" si="5"/>
        <v>0</v>
      </c>
      <c r="L101" s="107">
        <f t="shared" si="6"/>
        <v>0</v>
      </c>
      <c r="M101" s="12">
        <f t="shared" si="7"/>
        <v>0</v>
      </c>
    </row>
    <row r="102" spans="1:13" x14ac:dyDescent="0.2">
      <c r="A102" s="145">
        <f>Sheet1!F96</f>
        <v>0</v>
      </c>
      <c r="B102" s="56">
        <f>Sheet1!G96</f>
        <v>0</v>
      </c>
      <c r="C102" s="11">
        <f>Sheet1!H96</f>
        <v>0</v>
      </c>
      <c r="D102" s="130">
        <f>Sheet1!I96</f>
        <v>0</v>
      </c>
      <c r="E102" s="67" t="s">
        <v>85</v>
      </c>
      <c r="F102" s="68">
        <v>0</v>
      </c>
      <c r="G102" s="68" t="s">
        <v>85</v>
      </c>
      <c r="H102" s="68">
        <v>0</v>
      </c>
      <c r="I102" s="68" t="s">
        <v>85</v>
      </c>
      <c r="J102" s="133">
        <f t="shared" si="4"/>
        <v>0</v>
      </c>
      <c r="K102" s="109">
        <f t="shared" si="5"/>
        <v>0</v>
      </c>
      <c r="L102" s="107">
        <f t="shared" si="6"/>
        <v>0</v>
      </c>
      <c r="M102" s="12">
        <f t="shared" si="7"/>
        <v>0</v>
      </c>
    </row>
    <row r="103" spans="1:13" x14ac:dyDescent="0.2">
      <c r="A103" s="145">
        <f>Sheet1!F97</f>
        <v>0</v>
      </c>
      <c r="B103" s="56">
        <f>Sheet1!G97</f>
        <v>0</v>
      </c>
      <c r="C103" s="11">
        <f>Sheet1!H97</f>
        <v>0</v>
      </c>
      <c r="D103" s="130">
        <f>Sheet1!I97</f>
        <v>0</v>
      </c>
      <c r="E103" s="67" t="s">
        <v>85</v>
      </c>
      <c r="F103" s="68">
        <v>0</v>
      </c>
      <c r="G103" s="68" t="s">
        <v>85</v>
      </c>
      <c r="H103" s="68">
        <v>0</v>
      </c>
      <c r="I103" s="68" t="s">
        <v>85</v>
      </c>
      <c r="J103" s="133">
        <f t="shared" si="4"/>
        <v>0</v>
      </c>
      <c r="K103" s="109">
        <f t="shared" si="5"/>
        <v>0</v>
      </c>
      <c r="L103" s="107">
        <f t="shared" si="6"/>
        <v>0</v>
      </c>
      <c r="M103" s="12">
        <f t="shared" si="7"/>
        <v>0</v>
      </c>
    </row>
    <row r="104" spans="1:13" x14ac:dyDescent="0.2">
      <c r="A104" s="145">
        <f>Sheet1!F98</f>
        <v>0</v>
      </c>
      <c r="B104" s="56">
        <f>Sheet1!G98</f>
        <v>0</v>
      </c>
      <c r="C104" s="11">
        <f>Sheet1!H98</f>
        <v>0</v>
      </c>
      <c r="D104" s="130">
        <f>Sheet1!I98</f>
        <v>0</v>
      </c>
      <c r="E104" s="67" t="s">
        <v>85</v>
      </c>
      <c r="F104" s="68">
        <v>0</v>
      </c>
      <c r="G104" s="68" t="s">
        <v>85</v>
      </c>
      <c r="H104" s="68">
        <v>0</v>
      </c>
      <c r="I104" s="68" t="s">
        <v>85</v>
      </c>
      <c r="J104" s="133">
        <f t="shared" si="4"/>
        <v>0</v>
      </c>
      <c r="K104" s="109">
        <f t="shared" si="5"/>
        <v>0</v>
      </c>
      <c r="L104" s="107">
        <f t="shared" si="6"/>
        <v>0</v>
      </c>
      <c r="M104" s="12">
        <f t="shared" si="7"/>
        <v>0</v>
      </c>
    </row>
    <row r="105" spans="1:13" x14ac:dyDescent="0.2">
      <c r="A105" s="145">
        <f>Sheet1!F99</f>
        <v>0</v>
      </c>
      <c r="B105" s="56">
        <f>Sheet1!G99</f>
        <v>0</v>
      </c>
      <c r="C105" s="11">
        <f>Sheet1!H99</f>
        <v>0</v>
      </c>
      <c r="D105" s="130">
        <f>Sheet1!I99</f>
        <v>0</v>
      </c>
      <c r="E105" s="67" t="s">
        <v>85</v>
      </c>
      <c r="F105" s="68">
        <v>0</v>
      </c>
      <c r="G105" s="68" t="s">
        <v>85</v>
      </c>
      <c r="H105" s="68">
        <v>0</v>
      </c>
      <c r="I105" s="68" t="s">
        <v>85</v>
      </c>
      <c r="J105" s="133">
        <f t="shared" si="4"/>
        <v>0</v>
      </c>
      <c r="K105" s="109">
        <f t="shared" si="5"/>
        <v>0</v>
      </c>
      <c r="L105" s="107">
        <f t="shared" si="6"/>
        <v>0</v>
      </c>
      <c r="M105" s="12">
        <f t="shared" si="7"/>
        <v>0</v>
      </c>
    </row>
    <row r="106" spans="1:13" x14ac:dyDescent="0.2">
      <c r="A106" s="145">
        <f>Sheet1!F100</f>
        <v>0</v>
      </c>
      <c r="B106" s="56">
        <f>Sheet1!G100</f>
        <v>0</v>
      </c>
      <c r="C106" s="11">
        <f>Sheet1!H100</f>
        <v>0</v>
      </c>
      <c r="D106" s="130">
        <f>Sheet1!I100</f>
        <v>0</v>
      </c>
      <c r="E106" s="67" t="s">
        <v>85</v>
      </c>
      <c r="F106" s="68">
        <v>0</v>
      </c>
      <c r="G106" s="68" t="s">
        <v>85</v>
      </c>
      <c r="H106" s="68">
        <v>0</v>
      </c>
      <c r="I106" s="68" t="s">
        <v>85</v>
      </c>
      <c r="J106" s="133">
        <f t="shared" si="4"/>
        <v>0</v>
      </c>
      <c r="K106" s="109">
        <f t="shared" si="5"/>
        <v>0</v>
      </c>
      <c r="L106" s="107">
        <f t="shared" si="6"/>
        <v>0</v>
      </c>
      <c r="M106" s="12">
        <f t="shared" si="7"/>
        <v>0</v>
      </c>
    </row>
    <row r="107" spans="1:13" x14ac:dyDescent="0.2">
      <c r="A107" s="145">
        <f>Sheet1!F101</f>
        <v>0</v>
      </c>
      <c r="B107" s="56">
        <f>Sheet1!G101</f>
        <v>0</v>
      </c>
      <c r="C107" s="11">
        <f>Sheet1!H101</f>
        <v>0</v>
      </c>
      <c r="D107" s="130">
        <f>Sheet1!I101</f>
        <v>0</v>
      </c>
      <c r="E107" s="67" t="s">
        <v>85</v>
      </c>
      <c r="F107" s="68">
        <v>0</v>
      </c>
      <c r="G107" s="68" t="s">
        <v>85</v>
      </c>
      <c r="H107" s="68">
        <v>0</v>
      </c>
      <c r="I107" s="68" t="s">
        <v>85</v>
      </c>
      <c r="J107" s="133">
        <f t="shared" si="4"/>
        <v>0</v>
      </c>
      <c r="K107" s="109">
        <f t="shared" si="5"/>
        <v>0</v>
      </c>
      <c r="L107" s="107">
        <f t="shared" si="6"/>
        <v>0</v>
      </c>
      <c r="M107" s="12">
        <f t="shared" si="7"/>
        <v>0</v>
      </c>
    </row>
    <row r="108" spans="1:13" x14ac:dyDescent="0.2">
      <c r="A108" s="145">
        <f>Sheet1!F102</f>
        <v>0</v>
      </c>
      <c r="B108" s="56">
        <f>Sheet1!G102</f>
        <v>0</v>
      </c>
      <c r="C108" s="11">
        <f>Sheet1!H102</f>
        <v>0</v>
      </c>
      <c r="D108" s="130">
        <f>Sheet1!I102</f>
        <v>0</v>
      </c>
      <c r="E108" s="67" t="s">
        <v>85</v>
      </c>
      <c r="F108" s="68">
        <v>0</v>
      </c>
      <c r="G108" s="68" t="s">
        <v>85</v>
      </c>
      <c r="H108" s="68">
        <v>0</v>
      </c>
      <c r="I108" s="68" t="s">
        <v>85</v>
      </c>
      <c r="J108" s="133">
        <f t="shared" si="4"/>
        <v>0</v>
      </c>
      <c r="K108" s="109">
        <f t="shared" si="5"/>
        <v>0</v>
      </c>
      <c r="L108" s="107">
        <f t="shared" si="6"/>
        <v>0</v>
      </c>
      <c r="M108" s="12">
        <f t="shared" si="7"/>
        <v>0</v>
      </c>
    </row>
    <row r="109" spans="1:13" x14ac:dyDescent="0.2">
      <c r="A109" s="145">
        <f>Sheet1!F103</f>
        <v>0</v>
      </c>
      <c r="B109" s="56">
        <f>Sheet1!G103</f>
        <v>0</v>
      </c>
      <c r="C109" s="11">
        <f>Sheet1!H103</f>
        <v>0</v>
      </c>
      <c r="D109" s="130">
        <f>Sheet1!I103</f>
        <v>0</v>
      </c>
      <c r="E109" s="67" t="s">
        <v>85</v>
      </c>
      <c r="F109" s="68">
        <v>0</v>
      </c>
      <c r="G109" s="68" t="s">
        <v>85</v>
      </c>
      <c r="H109" s="68">
        <v>0</v>
      </c>
      <c r="I109" s="68" t="s">
        <v>85</v>
      </c>
      <c r="J109" s="133">
        <f t="shared" si="4"/>
        <v>0</v>
      </c>
      <c r="K109" s="109">
        <f t="shared" si="5"/>
        <v>0</v>
      </c>
      <c r="L109" s="107">
        <f t="shared" si="6"/>
        <v>0</v>
      </c>
      <c r="M109" s="12">
        <f t="shared" si="7"/>
        <v>0</v>
      </c>
    </row>
    <row r="110" spans="1:13" x14ac:dyDescent="0.2">
      <c r="A110" s="145">
        <f>Sheet1!F104</f>
        <v>0</v>
      </c>
      <c r="B110" s="56">
        <f>Sheet1!G104</f>
        <v>0</v>
      </c>
      <c r="C110" s="11">
        <f>Sheet1!H104</f>
        <v>0</v>
      </c>
      <c r="D110" s="130">
        <f>Sheet1!I104</f>
        <v>0</v>
      </c>
      <c r="E110" s="67" t="s">
        <v>85</v>
      </c>
      <c r="F110" s="68">
        <v>0</v>
      </c>
      <c r="G110" s="68" t="s">
        <v>85</v>
      </c>
      <c r="H110" s="68">
        <v>0</v>
      </c>
      <c r="I110" s="68" t="s">
        <v>85</v>
      </c>
      <c r="J110" s="133">
        <f t="shared" si="4"/>
        <v>0</v>
      </c>
      <c r="K110" s="109">
        <f t="shared" si="5"/>
        <v>0</v>
      </c>
      <c r="L110" s="107">
        <f t="shared" si="6"/>
        <v>0</v>
      </c>
      <c r="M110" s="12">
        <f t="shared" si="7"/>
        <v>0</v>
      </c>
    </row>
    <row r="111" spans="1:13" x14ac:dyDescent="0.2">
      <c r="A111" s="145">
        <f>Sheet1!F105</f>
        <v>0</v>
      </c>
      <c r="B111" s="56">
        <f>Sheet1!G105</f>
        <v>0</v>
      </c>
      <c r="C111" s="11">
        <f>Sheet1!H105</f>
        <v>0</v>
      </c>
      <c r="D111" s="130">
        <f>Sheet1!I105</f>
        <v>0</v>
      </c>
      <c r="E111" s="67" t="s">
        <v>85</v>
      </c>
      <c r="F111" s="68">
        <v>0</v>
      </c>
      <c r="G111" s="68" t="s">
        <v>85</v>
      </c>
      <c r="H111" s="68">
        <v>0</v>
      </c>
      <c r="I111" s="68" t="s">
        <v>85</v>
      </c>
      <c r="J111" s="133">
        <f t="shared" si="4"/>
        <v>0</v>
      </c>
      <c r="K111" s="109">
        <f t="shared" si="5"/>
        <v>0</v>
      </c>
      <c r="L111" s="107">
        <f t="shared" si="6"/>
        <v>0</v>
      </c>
      <c r="M111" s="12">
        <f t="shared" si="7"/>
        <v>0</v>
      </c>
    </row>
    <row r="112" spans="1:13" x14ac:dyDescent="0.2">
      <c r="A112" s="145">
        <f>Sheet1!F106</f>
        <v>0</v>
      </c>
      <c r="B112" s="56">
        <f>Sheet1!G106</f>
        <v>0</v>
      </c>
      <c r="C112" s="11">
        <f>Sheet1!H106</f>
        <v>0</v>
      </c>
      <c r="D112" s="130">
        <f>Sheet1!I106</f>
        <v>0</v>
      </c>
      <c r="E112" s="67" t="s">
        <v>85</v>
      </c>
      <c r="F112" s="68">
        <v>0</v>
      </c>
      <c r="G112" s="68" t="s">
        <v>85</v>
      </c>
      <c r="H112" s="68">
        <v>0</v>
      </c>
      <c r="I112" s="68" t="s">
        <v>85</v>
      </c>
      <c r="J112" s="133">
        <f t="shared" si="4"/>
        <v>0</v>
      </c>
      <c r="K112" s="109">
        <f t="shared" si="5"/>
        <v>0</v>
      </c>
      <c r="L112" s="107">
        <f t="shared" si="6"/>
        <v>0</v>
      </c>
      <c r="M112" s="12">
        <f t="shared" si="7"/>
        <v>0</v>
      </c>
    </row>
    <row r="113" spans="1:13" x14ac:dyDescent="0.2">
      <c r="A113" s="145">
        <f>Sheet1!F107</f>
        <v>0</v>
      </c>
      <c r="B113" s="56">
        <f>Sheet1!G107</f>
        <v>0</v>
      </c>
      <c r="C113" s="11">
        <f>Sheet1!H107</f>
        <v>0</v>
      </c>
      <c r="D113" s="130">
        <f>Sheet1!I107</f>
        <v>0</v>
      </c>
      <c r="E113" s="67" t="s">
        <v>85</v>
      </c>
      <c r="F113" s="68">
        <v>0</v>
      </c>
      <c r="G113" s="68" t="s">
        <v>85</v>
      </c>
      <c r="H113" s="68">
        <v>0</v>
      </c>
      <c r="I113" s="68" t="s">
        <v>85</v>
      </c>
      <c r="J113" s="133">
        <f t="shared" si="4"/>
        <v>0</v>
      </c>
      <c r="K113" s="109">
        <f t="shared" si="5"/>
        <v>0</v>
      </c>
      <c r="L113" s="107">
        <f t="shared" si="6"/>
        <v>0</v>
      </c>
      <c r="M113" s="12">
        <f t="shared" si="7"/>
        <v>0</v>
      </c>
    </row>
    <row r="114" spans="1:13" x14ac:dyDescent="0.2">
      <c r="A114" s="145">
        <f>Sheet1!F108</f>
        <v>0</v>
      </c>
      <c r="B114" s="56">
        <f>Sheet1!G108</f>
        <v>0</v>
      </c>
      <c r="C114" s="11">
        <f>Sheet1!H108</f>
        <v>0</v>
      </c>
      <c r="D114" s="130">
        <f>Sheet1!I108</f>
        <v>0</v>
      </c>
      <c r="E114" s="67" t="s">
        <v>85</v>
      </c>
      <c r="F114" s="68">
        <v>0</v>
      </c>
      <c r="G114" s="68" t="s">
        <v>85</v>
      </c>
      <c r="H114" s="68">
        <v>0</v>
      </c>
      <c r="I114" s="68" t="s">
        <v>85</v>
      </c>
      <c r="J114" s="133">
        <f t="shared" si="4"/>
        <v>0</v>
      </c>
      <c r="K114" s="109">
        <f t="shared" si="5"/>
        <v>0</v>
      </c>
      <c r="L114" s="107">
        <f t="shared" si="6"/>
        <v>0</v>
      </c>
      <c r="M114" s="12">
        <f t="shared" si="7"/>
        <v>0</v>
      </c>
    </row>
    <row r="115" spans="1:13" x14ac:dyDescent="0.2">
      <c r="A115" s="145">
        <f>Sheet1!F109</f>
        <v>0</v>
      </c>
      <c r="B115" s="56">
        <f>Sheet1!G109</f>
        <v>0</v>
      </c>
      <c r="C115" s="11">
        <f>Sheet1!H109</f>
        <v>0</v>
      </c>
      <c r="D115" s="130">
        <f>Sheet1!I109</f>
        <v>0</v>
      </c>
      <c r="E115" s="67" t="s">
        <v>85</v>
      </c>
      <c r="F115" s="68">
        <v>0</v>
      </c>
      <c r="G115" s="68" t="s">
        <v>85</v>
      </c>
      <c r="H115" s="68">
        <v>0</v>
      </c>
      <c r="I115" s="68" t="s">
        <v>85</v>
      </c>
      <c r="J115" s="133">
        <f t="shared" si="4"/>
        <v>0</v>
      </c>
      <c r="K115" s="109">
        <f t="shared" si="5"/>
        <v>0</v>
      </c>
      <c r="L115" s="107">
        <f t="shared" si="6"/>
        <v>0</v>
      </c>
      <c r="M115" s="12">
        <f t="shared" si="7"/>
        <v>0</v>
      </c>
    </row>
    <row r="116" spans="1:13" x14ac:dyDescent="0.2">
      <c r="A116" s="145">
        <f>Sheet1!F110</f>
        <v>0</v>
      </c>
      <c r="B116" s="56">
        <f>Sheet1!G110</f>
        <v>0</v>
      </c>
      <c r="C116" s="11">
        <f>Sheet1!H110</f>
        <v>0</v>
      </c>
      <c r="D116" s="130">
        <f>Sheet1!I110</f>
        <v>0</v>
      </c>
      <c r="E116" s="67" t="s">
        <v>85</v>
      </c>
      <c r="F116" s="68">
        <v>0</v>
      </c>
      <c r="G116" s="68" t="s">
        <v>85</v>
      </c>
      <c r="H116" s="68">
        <v>0</v>
      </c>
      <c r="I116" s="68" t="s">
        <v>85</v>
      </c>
      <c r="J116" s="133">
        <f t="shared" si="4"/>
        <v>0</v>
      </c>
      <c r="K116" s="109">
        <f t="shared" si="5"/>
        <v>0</v>
      </c>
      <c r="L116" s="107">
        <f t="shared" si="6"/>
        <v>0</v>
      </c>
      <c r="M116" s="12">
        <f t="shared" si="7"/>
        <v>0</v>
      </c>
    </row>
    <row r="117" spans="1:13" x14ac:dyDescent="0.2">
      <c r="A117" s="145">
        <f>Sheet1!F111</f>
        <v>0</v>
      </c>
      <c r="B117" s="56">
        <f>Sheet1!G111</f>
        <v>0</v>
      </c>
      <c r="C117" s="11">
        <f>Sheet1!H111</f>
        <v>0</v>
      </c>
      <c r="D117" s="130">
        <f>Sheet1!I111</f>
        <v>0</v>
      </c>
      <c r="E117" s="67" t="s">
        <v>85</v>
      </c>
      <c r="F117" s="68">
        <v>0</v>
      </c>
      <c r="G117" s="68" t="s">
        <v>85</v>
      </c>
      <c r="H117" s="68">
        <v>0</v>
      </c>
      <c r="I117" s="68" t="s">
        <v>85</v>
      </c>
      <c r="J117" s="133">
        <f t="shared" si="4"/>
        <v>0</v>
      </c>
      <c r="K117" s="109">
        <f t="shared" si="5"/>
        <v>0</v>
      </c>
      <c r="L117" s="107">
        <f t="shared" si="6"/>
        <v>0</v>
      </c>
      <c r="M117" s="12">
        <f t="shared" si="7"/>
        <v>0</v>
      </c>
    </row>
    <row r="118" spans="1:13" x14ac:dyDescent="0.2">
      <c r="A118" s="145">
        <f>Sheet1!F112</f>
        <v>0</v>
      </c>
      <c r="B118" s="56">
        <f>Sheet1!G112</f>
        <v>0</v>
      </c>
      <c r="C118" s="11">
        <f>Sheet1!H112</f>
        <v>0</v>
      </c>
      <c r="D118" s="130">
        <f>Sheet1!I112</f>
        <v>0</v>
      </c>
      <c r="E118" s="67" t="s">
        <v>85</v>
      </c>
      <c r="F118" s="68">
        <v>0</v>
      </c>
      <c r="G118" s="68" t="s">
        <v>85</v>
      </c>
      <c r="H118" s="68">
        <v>0</v>
      </c>
      <c r="I118" s="68" t="s">
        <v>85</v>
      </c>
      <c r="J118" s="133">
        <f t="shared" si="4"/>
        <v>0</v>
      </c>
      <c r="K118" s="109">
        <f t="shared" si="5"/>
        <v>0</v>
      </c>
      <c r="L118" s="107">
        <f t="shared" si="6"/>
        <v>0</v>
      </c>
      <c r="M118" s="12">
        <f t="shared" si="7"/>
        <v>0</v>
      </c>
    </row>
    <row r="119" spans="1:13" x14ac:dyDescent="0.2">
      <c r="A119" s="145">
        <f>Sheet1!F113</f>
        <v>0</v>
      </c>
      <c r="B119" s="56">
        <f>Sheet1!G113</f>
        <v>0</v>
      </c>
      <c r="C119" s="11">
        <f>Sheet1!H113</f>
        <v>0</v>
      </c>
      <c r="D119" s="130">
        <f>Sheet1!I113</f>
        <v>0</v>
      </c>
      <c r="E119" s="67" t="s">
        <v>85</v>
      </c>
      <c r="F119" s="68">
        <v>0</v>
      </c>
      <c r="G119" s="68" t="s">
        <v>85</v>
      </c>
      <c r="H119" s="68">
        <v>0</v>
      </c>
      <c r="I119" s="68" t="s">
        <v>85</v>
      </c>
      <c r="J119" s="133">
        <f t="shared" si="4"/>
        <v>0</v>
      </c>
      <c r="K119" s="109">
        <f t="shared" si="5"/>
        <v>0</v>
      </c>
      <c r="L119" s="107">
        <f t="shared" si="6"/>
        <v>0</v>
      </c>
      <c r="M119" s="12">
        <f t="shared" si="7"/>
        <v>0</v>
      </c>
    </row>
    <row r="120" spans="1:13" x14ac:dyDescent="0.2">
      <c r="A120" s="145">
        <f>Sheet1!F114</f>
        <v>0</v>
      </c>
      <c r="B120" s="56">
        <f>Sheet1!G114</f>
        <v>0</v>
      </c>
      <c r="C120" s="11">
        <f>Sheet1!H114</f>
        <v>0</v>
      </c>
      <c r="D120" s="130">
        <f>Sheet1!I114</f>
        <v>0</v>
      </c>
      <c r="E120" s="67" t="s">
        <v>85</v>
      </c>
      <c r="F120" s="68">
        <v>0</v>
      </c>
      <c r="G120" s="68" t="s">
        <v>85</v>
      </c>
      <c r="H120" s="68">
        <v>0</v>
      </c>
      <c r="I120" s="68" t="s">
        <v>85</v>
      </c>
      <c r="J120" s="133">
        <f t="shared" si="4"/>
        <v>0</v>
      </c>
      <c r="K120" s="109">
        <f t="shared" si="5"/>
        <v>0</v>
      </c>
      <c r="L120" s="107">
        <f t="shared" si="6"/>
        <v>0</v>
      </c>
      <c r="M120" s="12">
        <f t="shared" si="7"/>
        <v>0</v>
      </c>
    </row>
    <row r="121" spans="1:13" x14ac:dyDescent="0.2">
      <c r="A121" s="145">
        <f>Sheet1!F115</f>
        <v>0</v>
      </c>
      <c r="B121" s="56">
        <f>Sheet1!G115</f>
        <v>0</v>
      </c>
      <c r="C121" s="11">
        <f>Sheet1!H115</f>
        <v>0</v>
      </c>
      <c r="D121" s="130">
        <f>Sheet1!I115</f>
        <v>0</v>
      </c>
      <c r="E121" s="67" t="s">
        <v>85</v>
      </c>
      <c r="F121" s="68">
        <v>0</v>
      </c>
      <c r="G121" s="68" t="s">
        <v>85</v>
      </c>
      <c r="H121" s="68">
        <v>0</v>
      </c>
      <c r="I121" s="68" t="s">
        <v>85</v>
      </c>
      <c r="J121" s="133">
        <f t="shared" si="4"/>
        <v>0</v>
      </c>
      <c r="K121" s="109">
        <f t="shared" si="5"/>
        <v>0</v>
      </c>
      <c r="L121" s="107">
        <f t="shared" si="6"/>
        <v>0</v>
      </c>
      <c r="M121" s="12">
        <f t="shared" si="7"/>
        <v>0</v>
      </c>
    </row>
    <row r="122" spans="1:13" x14ac:dyDescent="0.2">
      <c r="A122" s="145">
        <f>Sheet1!F116</f>
        <v>0</v>
      </c>
      <c r="B122" s="56">
        <f>Sheet1!G116</f>
        <v>0</v>
      </c>
      <c r="C122" s="11">
        <f>Sheet1!H116</f>
        <v>0</v>
      </c>
      <c r="D122" s="130">
        <f>Sheet1!I116</f>
        <v>0</v>
      </c>
      <c r="E122" s="67" t="s">
        <v>85</v>
      </c>
      <c r="F122" s="68">
        <v>0</v>
      </c>
      <c r="G122" s="68" t="s">
        <v>85</v>
      </c>
      <c r="H122" s="68">
        <v>0</v>
      </c>
      <c r="I122" s="68" t="s">
        <v>85</v>
      </c>
      <c r="J122" s="133">
        <f t="shared" si="4"/>
        <v>0</v>
      </c>
      <c r="K122" s="109">
        <f t="shared" si="5"/>
        <v>0</v>
      </c>
      <c r="L122" s="107">
        <f t="shared" si="6"/>
        <v>0</v>
      </c>
      <c r="M122" s="12">
        <f t="shared" si="7"/>
        <v>0</v>
      </c>
    </row>
    <row r="123" spans="1:13" x14ac:dyDescent="0.2">
      <c r="A123" s="145">
        <f>Sheet1!F117</f>
        <v>0</v>
      </c>
      <c r="B123" s="56">
        <f>Sheet1!G117</f>
        <v>0</v>
      </c>
      <c r="C123" s="11">
        <f>Sheet1!H117</f>
        <v>0</v>
      </c>
      <c r="D123" s="130">
        <f>Sheet1!I117</f>
        <v>0</v>
      </c>
      <c r="E123" s="67" t="s">
        <v>85</v>
      </c>
      <c r="F123" s="68">
        <v>0</v>
      </c>
      <c r="G123" s="68" t="s">
        <v>85</v>
      </c>
      <c r="H123" s="68">
        <v>0</v>
      </c>
      <c r="I123" s="68" t="s">
        <v>85</v>
      </c>
      <c r="J123" s="133">
        <f t="shared" si="4"/>
        <v>0</v>
      </c>
      <c r="K123" s="109">
        <f t="shared" si="5"/>
        <v>0</v>
      </c>
      <c r="L123" s="107">
        <f t="shared" si="6"/>
        <v>0</v>
      </c>
      <c r="M123" s="12">
        <f t="shared" si="7"/>
        <v>0</v>
      </c>
    </row>
    <row r="124" spans="1:13" x14ac:dyDescent="0.2">
      <c r="A124" s="145">
        <f>Sheet1!F118</f>
        <v>0</v>
      </c>
      <c r="B124" s="56">
        <f>Sheet1!G118</f>
        <v>0</v>
      </c>
      <c r="C124" s="11">
        <f>Sheet1!H118</f>
        <v>0</v>
      </c>
      <c r="D124" s="130">
        <f>Sheet1!I118</f>
        <v>0</v>
      </c>
      <c r="E124" s="67" t="s">
        <v>85</v>
      </c>
      <c r="F124" s="68">
        <v>0</v>
      </c>
      <c r="G124" s="68" t="s">
        <v>85</v>
      </c>
      <c r="H124" s="68">
        <v>0</v>
      </c>
      <c r="I124" s="68" t="s">
        <v>85</v>
      </c>
      <c r="J124" s="133">
        <f t="shared" si="4"/>
        <v>0</v>
      </c>
      <c r="K124" s="109">
        <f t="shared" si="5"/>
        <v>0</v>
      </c>
      <c r="L124" s="107">
        <f t="shared" si="6"/>
        <v>0</v>
      </c>
      <c r="M124" s="12">
        <f t="shared" si="7"/>
        <v>0</v>
      </c>
    </row>
    <row r="125" spans="1:13" x14ac:dyDescent="0.2">
      <c r="A125" s="145">
        <f>Sheet1!F119</f>
        <v>0</v>
      </c>
      <c r="B125" s="56">
        <f>Sheet1!G119</f>
        <v>0</v>
      </c>
      <c r="C125" s="11">
        <f>Sheet1!H119</f>
        <v>0</v>
      </c>
      <c r="D125" s="130">
        <f>Sheet1!I119</f>
        <v>0</v>
      </c>
      <c r="E125" s="67" t="s">
        <v>85</v>
      </c>
      <c r="F125" s="68">
        <v>0</v>
      </c>
      <c r="G125" s="68" t="s">
        <v>85</v>
      </c>
      <c r="H125" s="68">
        <v>0</v>
      </c>
      <c r="I125" s="68" t="s">
        <v>85</v>
      </c>
      <c r="J125" s="133">
        <f t="shared" si="4"/>
        <v>0</v>
      </c>
      <c r="K125" s="109">
        <f t="shared" si="5"/>
        <v>0</v>
      </c>
      <c r="L125" s="107">
        <f t="shared" si="6"/>
        <v>0</v>
      </c>
      <c r="M125" s="12">
        <f t="shared" si="7"/>
        <v>0</v>
      </c>
    </row>
    <row r="126" spans="1:13" x14ac:dyDescent="0.2">
      <c r="A126" s="145">
        <f>Sheet1!F120</f>
        <v>0</v>
      </c>
      <c r="B126" s="56">
        <f>Sheet1!G120</f>
        <v>0</v>
      </c>
      <c r="C126" s="11">
        <f>Sheet1!H120</f>
        <v>0</v>
      </c>
      <c r="D126" s="130">
        <f>Sheet1!I120</f>
        <v>0</v>
      </c>
      <c r="E126" s="67" t="s">
        <v>85</v>
      </c>
      <c r="F126" s="68">
        <v>0</v>
      </c>
      <c r="G126" s="68" t="s">
        <v>85</v>
      </c>
      <c r="H126" s="68">
        <v>0</v>
      </c>
      <c r="I126" s="68" t="s">
        <v>85</v>
      </c>
      <c r="J126" s="133">
        <f t="shared" si="4"/>
        <v>0</v>
      </c>
      <c r="K126" s="109">
        <f t="shared" si="5"/>
        <v>0</v>
      </c>
      <c r="L126" s="107">
        <f t="shared" si="6"/>
        <v>0</v>
      </c>
      <c r="M126" s="12">
        <f t="shared" si="7"/>
        <v>0</v>
      </c>
    </row>
    <row r="127" spans="1:13" x14ac:dyDescent="0.2">
      <c r="A127" s="145">
        <f>Sheet1!F121</f>
        <v>0</v>
      </c>
      <c r="B127" s="56">
        <f>Sheet1!G121</f>
        <v>0</v>
      </c>
      <c r="C127" s="11">
        <f>Sheet1!H121</f>
        <v>0</v>
      </c>
      <c r="D127" s="130">
        <f>Sheet1!I121</f>
        <v>0</v>
      </c>
      <c r="E127" s="67" t="s">
        <v>85</v>
      </c>
      <c r="F127" s="68">
        <v>0</v>
      </c>
      <c r="G127" s="68" t="s">
        <v>85</v>
      </c>
      <c r="H127" s="68">
        <v>0</v>
      </c>
      <c r="I127" s="68" t="s">
        <v>85</v>
      </c>
      <c r="J127" s="133">
        <f t="shared" si="4"/>
        <v>0</v>
      </c>
      <c r="K127" s="109">
        <f t="shared" si="5"/>
        <v>0</v>
      </c>
      <c r="L127" s="107">
        <f t="shared" si="6"/>
        <v>0</v>
      </c>
      <c r="M127" s="12">
        <f t="shared" si="7"/>
        <v>0</v>
      </c>
    </row>
    <row r="128" spans="1:13" x14ac:dyDescent="0.2">
      <c r="A128" s="145">
        <f>Sheet1!F122</f>
        <v>0</v>
      </c>
      <c r="B128" s="56">
        <f>Sheet1!G122</f>
        <v>0</v>
      </c>
      <c r="C128" s="11">
        <f>Sheet1!H122</f>
        <v>0</v>
      </c>
      <c r="D128" s="130">
        <f>Sheet1!I122</f>
        <v>0</v>
      </c>
      <c r="E128" s="67" t="s">
        <v>85</v>
      </c>
      <c r="F128" s="68">
        <v>0</v>
      </c>
      <c r="G128" s="68" t="s">
        <v>85</v>
      </c>
      <c r="H128" s="68">
        <v>0</v>
      </c>
      <c r="I128" s="68" t="s">
        <v>85</v>
      </c>
      <c r="J128" s="133">
        <f t="shared" si="4"/>
        <v>0</v>
      </c>
      <c r="K128" s="109">
        <f t="shared" si="5"/>
        <v>0</v>
      </c>
      <c r="L128" s="107">
        <f t="shared" si="6"/>
        <v>0</v>
      </c>
      <c r="M128" s="12">
        <f t="shared" si="7"/>
        <v>0</v>
      </c>
    </row>
    <row r="129" spans="1:13" x14ac:dyDescent="0.2">
      <c r="A129" s="145">
        <f>Sheet1!F123</f>
        <v>0</v>
      </c>
      <c r="B129" s="56">
        <f>Sheet1!G123</f>
        <v>0</v>
      </c>
      <c r="C129" s="11">
        <f>Sheet1!H123</f>
        <v>0</v>
      </c>
      <c r="D129" s="130">
        <f>Sheet1!I123</f>
        <v>0</v>
      </c>
      <c r="E129" s="67" t="s">
        <v>85</v>
      </c>
      <c r="F129" s="68">
        <v>0</v>
      </c>
      <c r="G129" s="68" t="s">
        <v>85</v>
      </c>
      <c r="H129" s="68">
        <v>0</v>
      </c>
      <c r="I129" s="68" t="s">
        <v>85</v>
      </c>
      <c r="J129" s="133">
        <f t="shared" si="4"/>
        <v>0</v>
      </c>
      <c r="K129" s="109">
        <f t="shared" si="5"/>
        <v>0</v>
      </c>
      <c r="L129" s="107">
        <f t="shared" si="6"/>
        <v>0</v>
      </c>
      <c r="M129" s="12">
        <f t="shared" si="7"/>
        <v>0</v>
      </c>
    </row>
    <row r="130" spans="1:13" x14ac:dyDescent="0.2">
      <c r="A130" s="145">
        <f>Sheet1!F124</f>
        <v>0</v>
      </c>
      <c r="B130" s="56">
        <f>Sheet1!G124</f>
        <v>0</v>
      </c>
      <c r="C130" s="11">
        <f>Sheet1!H124</f>
        <v>0</v>
      </c>
      <c r="D130" s="130">
        <f>Sheet1!I124</f>
        <v>0</v>
      </c>
      <c r="E130" s="67" t="s">
        <v>85</v>
      </c>
      <c r="F130" s="68">
        <v>0</v>
      </c>
      <c r="G130" s="68" t="s">
        <v>85</v>
      </c>
      <c r="H130" s="68">
        <v>0</v>
      </c>
      <c r="I130" s="68" t="s">
        <v>85</v>
      </c>
      <c r="J130" s="133">
        <f t="shared" si="4"/>
        <v>0</v>
      </c>
      <c r="K130" s="109">
        <f t="shared" si="5"/>
        <v>0</v>
      </c>
      <c r="L130" s="107">
        <f t="shared" si="6"/>
        <v>0</v>
      </c>
      <c r="M130" s="12">
        <f t="shared" si="7"/>
        <v>0</v>
      </c>
    </row>
    <row r="131" spans="1:13" x14ac:dyDescent="0.2">
      <c r="A131" s="145">
        <f>Sheet1!F125</f>
        <v>0</v>
      </c>
      <c r="B131" s="56">
        <f>Sheet1!G125</f>
        <v>0</v>
      </c>
      <c r="C131" s="11">
        <f>Sheet1!H125</f>
        <v>0</v>
      </c>
      <c r="D131" s="130">
        <f>Sheet1!I125</f>
        <v>0</v>
      </c>
      <c r="E131" s="67" t="s">
        <v>85</v>
      </c>
      <c r="F131" s="68">
        <v>0</v>
      </c>
      <c r="G131" s="68" t="s">
        <v>85</v>
      </c>
      <c r="H131" s="68">
        <v>0</v>
      </c>
      <c r="I131" s="68" t="s">
        <v>85</v>
      </c>
      <c r="J131" s="133">
        <f t="shared" si="4"/>
        <v>0</v>
      </c>
      <c r="K131" s="109">
        <f t="shared" si="5"/>
        <v>0</v>
      </c>
      <c r="L131" s="107">
        <f t="shared" si="6"/>
        <v>0</v>
      </c>
      <c r="M131" s="12">
        <f t="shared" si="7"/>
        <v>0</v>
      </c>
    </row>
    <row r="132" spans="1:13" x14ac:dyDescent="0.2">
      <c r="A132" s="145">
        <f>Sheet1!F126</f>
        <v>0</v>
      </c>
      <c r="B132" s="56">
        <f>Sheet1!G126</f>
        <v>0</v>
      </c>
      <c r="C132" s="11">
        <f>Sheet1!H126</f>
        <v>0</v>
      </c>
      <c r="D132" s="130">
        <f>Sheet1!I126</f>
        <v>0</v>
      </c>
      <c r="E132" s="67" t="s">
        <v>85</v>
      </c>
      <c r="F132" s="68">
        <v>0</v>
      </c>
      <c r="G132" s="68" t="s">
        <v>85</v>
      </c>
      <c r="H132" s="68">
        <v>0</v>
      </c>
      <c r="I132" s="68" t="s">
        <v>85</v>
      </c>
      <c r="J132" s="133">
        <f t="shared" si="4"/>
        <v>0</v>
      </c>
      <c r="K132" s="109">
        <f t="shared" si="5"/>
        <v>0</v>
      </c>
      <c r="L132" s="107">
        <f t="shared" si="6"/>
        <v>0</v>
      </c>
      <c r="M132" s="12">
        <f t="shared" si="7"/>
        <v>0</v>
      </c>
    </row>
    <row r="133" spans="1:13" x14ac:dyDescent="0.2">
      <c r="A133" s="145">
        <f>Sheet1!F127</f>
        <v>0</v>
      </c>
      <c r="B133" s="56">
        <f>Sheet1!G127</f>
        <v>0</v>
      </c>
      <c r="C133" s="11">
        <f>Sheet1!H127</f>
        <v>0</v>
      </c>
      <c r="D133" s="130">
        <f>Sheet1!I127</f>
        <v>0</v>
      </c>
      <c r="E133" s="67" t="s">
        <v>85</v>
      </c>
      <c r="F133" s="68">
        <v>0</v>
      </c>
      <c r="G133" s="68" t="s">
        <v>85</v>
      </c>
      <c r="H133" s="68">
        <v>0</v>
      </c>
      <c r="I133" s="68" t="s">
        <v>85</v>
      </c>
      <c r="J133" s="133">
        <f t="shared" si="4"/>
        <v>0</v>
      </c>
      <c r="K133" s="109">
        <f t="shared" si="5"/>
        <v>0</v>
      </c>
      <c r="L133" s="107">
        <f t="shared" si="6"/>
        <v>0</v>
      </c>
      <c r="M133" s="12">
        <f t="shared" si="7"/>
        <v>0</v>
      </c>
    </row>
    <row r="134" spans="1:13" x14ac:dyDescent="0.2">
      <c r="A134" s="145">
        <f>Sheet1!F128</f>
        <v>0</v>
      </c>
      <c r="B134" s="56">
        <f>Sheet1!G128</f>
        <v>0</v>
      </c>
      <c r="C134" s="11">
        <f>Sheet1!H128</f>
        <v>0</v>
      </c>
      <c r="D134" s="130">
        <f>Sheet1!I128</f>
        <v>0</v>
      </c>
      <c r="E134" s="67" t="s">
        <v>85</v>
      </c>
      <c r="F134" s="68">
        <v>0</v>
      </c>
      <c r="G134" s="68" t="s">
        <v>85</v>
      </c>
      <c r="H134" s="68">
        <v>0</v>
      </c>
      <c r="I134" s="68" t="s">
        <v>85</v>
      </c>
      <c r="J134" s="133">
        <f t="shared" si="4"/>
        <v>0</v>
      </c>
      <c r="K134" s="109">
        <f t="shared" si="5"/>
        <v>0</v>
      </c>
      <c r="L134" s="107">
        <f t="shared" si="6"/>
        <v>0</v>
      </c>
      <c r="M134" s="12">
        <f t="shared" si="7"/>
        <v>0</v>
      </c>
    </row>
    <row r="135" spans="1:13" x14ac:dyDescent="0.2">
      <c r="A135" s="145">
        <f>Sheet1!F129</f>
        <v>0</v>
      </c>
      <c r="B135" s="56">
        <f>Sheet1!G129</f>
        <v>0</v>
      </c>
      <c r="C135" s="11">
        <f>Sheet1!H129</f>
        <v>0</v>
      </c>
      <c r="D135" s="130">
        <f>Sheet1!I129</f>
        <v>0</v>
      </c>
      <c r="E135" s="67" t="s">
        <v>85</v>
      </c>
      <c r="F135" s="68">
        <v>0</v>
      </c>
      <c r="G135" s="68" t="s">
        <v>85</v>
      </c>
      <c r="H135" s="68">
        <v>0</v>
      </c>
      <c r="I135" s="68" t="s">
        <v>85</v>
      </c>
      <c r="J135" s="133">
        <f t="shared" si="4"/>
        <v>0</v>
      </c>
      <c r="K135" s="109">
        <f t="shared" si="5"/>
        <v>0</v>
      </c>
      <c r="L135" s="107">
        <f t="shared" si="6"/>
        <v>0</v>
      </c>
      <c r="M135" s="12">
        <f t="shared" si="7"/>
        <v>0</v>
      </c>
    </row>
    <row r="136" spans="1:13" x14ac:dyDescent="0.2">
      <c r="A136" s="145">
        <f>Sheet1!F130</f>
        <v>0</v>
      </c>
      <c r="B136" s="56">
        <f>Sheet1!G130</f>
        <v>0</v>
      </c>
      <c r="C136" s="11">
        <f>Sheet1!H130</f>
        <v>0</v>
      </c>
      <c r="D136" s="130">
        <f>Sheet1!I130</f>
        <v>0</v>
      </c>
      <c r="E136" s="67" t="s">
        <v>85</v>
      </c>
      <c r="F136" s="68">
        <v>0</v>
      </c>
      <c r="G136" s="68" t="s">
        <v>85</v>
      </c>
      <c r="H136" s="68">
        <v>0</v>
      </c>
      <c r="I136" s="68" t="s">
        <v>85</v>
      </c>
      <c r="J136" s="133">
        <f t="shared" si="4"/>
        <v>0</v>
      </c>
      <c r="K136" s="109">
        <f t="shared" si="5"/>
        <v>0</v>
      </c>
      <c r="L136" s="107">
        <f t="shared" si="6"/>
        <v>0</v>
      </c>
      <c r="M136" s="12">
        <f t="shared" si="7"/>
        <v>0</v>
      </c>
    </row>
    <row r="137" spans="1:13" x14ac:dyDescent="0.2">
      <c r="A137" s="145">
        <f>Sheet1!F131</f>
        <v>0</v>
      </c>
      <c r="B137" s="56">
        <f>Sheet1!G131</f>
        <v>0</v>
      </c>
      <c r="C137" s="11">
        <f>Sheet1!H131</f>
        <v>0</v>
      </c>
      <c r="D137" s="130">
        <f>Sheet1!I131</f>
        <v>0</v>
      </c>
      <c r="E137" s="67" t="s">
        <v>85</v>
      </c>
      <c r="F137" s="68">
        <v>0</v>
      </c>
      <c r="G137" s="68" t="s">
        <v>85</v>
      </c>
      <c r="H137" s="68">
        <v>0</v>
      </c>
      <c r="I137" s="68" t="s">
        <v>85</v>
      </c>
      <c r="J137" s="133">
        <f t="shared" si="4"/>
        <v>0</v>
      </c>
      <c r="K137" s="109">
        <f t="shared" si="5"/>
        <v>0</v>
      </c>
      <c r="L137" s="107">
        <f t="shared" si="6"/>
        <v>0</v>
      </c>
      <c r="M137" s="12">
        <f t="shared" si="7"/>
        <v>0</v>
      </c>
    </row>
    <row r="138" spans="1:13" x14ac:dyDescent="0.2">
      <c r="A138" s="145">
        <f>Sheet1!F132</f>
        <v>0</v>
      </c>
      <c r="B138" s="56">
        <f>Sheet1!G132</f>
        <v>0</v>
      </c>
      <c r="C138" s="11">
        <f>Sheet1!H132</f>
        <v>0</v>
      </c>
      <c r="D138" s="130">
        <f>Sheet1!I132</f>
        <v>0</v>
      </c>
      <c r="E138" s="67" t="s">
        <v>85</v>
      </c>
      <c r="F138" s="68">
        <v>0</v>
      </c>
      <c r="G138" s="68" t="s">
        <v>85</v>
      </c>
      <c r="H138" s="68">
        <v>0</v>
      </c>
      <c r="I138" s="68" t="s">
        <v>85</v>
      </c>
      <c r="J138" s="133">
        <f t="shared" si="4"/>
        <v>0</v>
      </c>
      <c r="K138" s="109">
        <f t="shared" si="5"/>
        <v>0</v>
      </c>
      <c r="L138" s="107">
        <f t="shared" si="6"/>
        <v>0</v>
      </c>
      <c r="M138" s="12">
        <f t="shared" si="7"/>
        <v>0</v>
      </c>
    </row>
    <row r="139" spans="1:13" x14ac:dyDescent="0.2">
      <c r="A139" s="145">
        <f>Sheet1!F133</f>
        <v>0</v>
      </c>
      <c r="B139" s="56">
        <f>Sheet1!G133</f>
        <v>0</v>
      </c>
      <c r="C139" s="11">
        <f>Sheet1!H133</f>
        <v>0</v>
      </c>
      <c r="D139" s="130">
        <f>Sheet1!I133</f>
        <v>0</v>
      </c>
      <c r="E139" s="67" t="s">
        <v>85</v>
      </c>
      <c r="F139" s="68">
        <v>0</v>
      </c>
      <c r="G139" s="68" t="s">
        <v>85</v>
      </c>
      <c r="H139" s="68">
        <v>0</v>
      </c>
      <c r="I139" s="68" t="s">
        <v>85</v>
      </c>
      <c r="J139" s="133">
        <f t="shared" si="4"/>
        <v>0</v>
      </c>
      <c r="K139" s="109">
        <f t="shared" si="5"/>
        <v>0</v>
      </c>
      <c r="L139" s="107">
        <f t="shared" si="6"/>
        <v>0</v>
      </c>
      <c r="M139" s="12">
        <f t="shared" si="7"/>
        <v>0</v>
      </c>
    </row>
    <row r="140" spans="1:13" x14ac:dyDescent="0.2">
      <c r="A140" s="145">
        <f>Sheet1!F134</f>
        <v>0</v>
      </c>
      <c r="B140" s="56">
        <f>Sheet1!G134</f>
        <v>0</v>
      </c>
      <c r="C140" s="11">
        <f>Sheet1!H134</f>
        <v>0</v>
      </c>
      <c r="D140" s="130">
        <f>Sheet1!I134</f>
        <v>0</v>
      </c>
      <c r="E140" s="67" t="s">
        <v>85</v>
      </c>
      <c r="F140" s="68">
        <v>0</v>
      </c>
      <c r="G140" s="68" t="s">
        <v>85</v>
      </c>
      <c r="H140" s="68">
        <v>0</v>
      </c>
      <c r="I140" s="68" t="s">
        <v>85</v>
      </c>
      <c r="J140" s="133">
        <f t="shared" si="4"/>
        <v>0</v>
      </c>
      <c r="K140" s="109">
        <f t="shared" si="5"/>
        <v>0</v>
      </c>
      <c r="L140" s="107">
        <f t="shared" si="6"/>
        <v>0</v>
      </c>
      <c r="M140" s="12">
        <f t="shared" si="7"/>
        <v>0</v>
      </c>
    </row>
    <row r="141" spans="1:13" x14ac:dyDescent="0.2">
      <c r="A141" s="145">
        <f>Sheet1!F135</f>
        <v>0</v>
      </c>
      <c r="B141" s="56">
        <f>Sheet1!G135</f>
        <v>0</v>
      </c>
      <c r="C141" s="11">
        <f>Sheet1!H135</f>
        <v>0</v>
      </c>
      <c r="D141" s="130">
        <f>Sheet1!I135</f>
        <v>0</v>
      </c>
      <c r="E141" s="67" t="s">
        <v>85</v>
      </c>
      <c r="F141" s="68">
        <v>0</v>
      </c>
      <c r="G141" s="68" t="s">
        <v>85</v>
      </c>
      <c r="H141" s="68">
        <v>0</v>
      </c>
      <c r="I141" s="68" t="s">
        <v>85</v>
      </c>
      <c r="J141" s="133">
        <f t="shared" si="4"/>
        <v>0</v>
      </c>
      <c r="K141" s="109">
        <f t="shared" si="5"/>
        <v>0</v>
      </c>
      <c r="L141" s="107">
        <f t="shared" si="6"/>
        <v>0</v>
      </c>
      <c r="M141" s="12">
        <f t="shared" si="7"/>
        <v>0</v>
      </c>
    </row>
    <row r="142" spans="1:13" x14ac:dyDescent="0.2">
      <c r="A142" s="145">
        <f>Sheet1!F136</f>
        <v>0</v>
      </c>
      <c r="B142" s="56">
        <f>Sheet1!G136</f>
        <v>0</v>
      </c>
      <c r="C142" s="11">
        <f>Sheet1!H136</f>
        <v>0</v>
      </c>
      <c r="D142" s="130">
        <f>Sheet1!I136</f>
        <v>0</v>
      </c>
      <c r="E142" s="67" t="s">
        <v>85</v>
      </c>
      <c r="F142" s="68">
        <v>0</v>
      </c>
      <c r="G142" s="68" t="s">
        <v>85</v>
      </c>
      <c r="H142" s="68">
        <v>0</v>
      </c>
      <c r="I142" s="68" t="s">
        <v>85</v>
      </c>
      <c r="J142" s="133">
        <f t="shared" si="4"/>
        <v>0</v>
      </c>
      <c r="K142" s="109">
        <f t="shared" si="5"/>
        <v>0</v>
      </c>
      <c r="L142" s="107">
        <f t="shared" si="6"/>
        <v>0</v>
      </c>
      <c r="M142" s="12">
        <f t="shared" si="7"/>
        <v>0</v>
      </c>
    </row>
    <row r="143" spans="1:13" x14ac:dyDescent="0.2">
      <c r="A143" s="145">
        <f>Sheet1!F137</f>
        <v>0</v>
      </c>
      <c r="B143" s="56">
        <f>Sheet1!G137</f>
        <v>0</v>
      </c>
      <c r="C143" s="11">
        <f>Sheet1!H137</f>
        <v>0</v>
      </c>
      <c r="D143" s="130">
        <f>Sheet1!I137</f>
        <v>0</v>
      </c>
      <c r="E143" s="67" t="s">
        <v>85</v>
      </c>
      <c r="F143" s="68">
        <v>0</v>
      </c>
      <c r="G143" s="68" t="s">
        <v>85</v>
      </c>
      <c r="H143" s="68">
        <v>0</v>
      </c>
      <c r="I143" s="68" t="s">
        <v>85</v>
      </c>
      <c r="J143" s="133">
        <f t="shared" si="4"/>
        <v>0</v>
      </c>
      <c r="K143" s="109">
        <f t="shared" si="5"/>
        <v>0</v>
      </c>
      <c r="L143" s="107">
        <f t="shared" si="6"/>
        <v>0</v>
      </c>
      <c r="M143" s="12">
        <f t="shared" si="7"/>
        <v>0</v>
      </c>
    </row>
    <row r="144" spans="1:13" x14ac:dyDescent="0.2">
      <c r="A144" s="145">
        <f>Sheet1!F138</f>
        <v>0</v>
      </c>
      <c r="B144" s="56">
        <f>Sheet1!G138</f>
        <v>0</v>
      </c>
      <c r="C144" s="11">
        <f>Sheet1!H138</f>
        <v>0</v>
      </c>
      <c r="D144" s="130">
        <f>Sheet1!I138</f>
        <v>0</v>
      </c>
      <c r="E144" s="67" t="s">
        <v>85</v>
      </c>
      <c r="F144" s="68">
        <v>0</v>
      </c>
      <c r="G144" s="68" t="s">
        <v>85</v>
      </c>
      <c r="H144" s="68">
        <v>0</v>
      </c>
      <c r="I144" s="68" t="s">
        <v>85</v>
      </c>
      <c r="J144" s="133">
        <f t="shared" si="4"/>
        <v>0</v>
      </c>
      <c r="K144" s="109">
        <f t="shared" si="5"/>
        <v>0</v>
      </c>
      <c r="L144" s="107">
        <f t="shared" si="6"/>
        <v>0</v>
      </c>
      <c r="M144" s="12">
        <f t="shared" si="7"/>
        <v>0</v>
      </c>
    </row>
    <row r="145" spans="1:13" x14ac:dyDescent="0.2">
      <c r="A145" s="145">
        <f>Sheet1!F139</f>
        <v>0</v>
      </c>
      <c r="B145" s="56">
        <f>Sheet1!G139</f>
        <v>0</v>
      </c>
      <c r="C145" s="11">
        <f>Sheet1!H139</f>
        <v>0</v>
      </c>
      <c r="D145" s="130">
        <f>Sheet1!I139</f>
        <v>0</v>
      </c>
      <c r="E145" s="67" t="s">
        <v>85</v>
      </c>
      <c r="F145" s="68">
        <v>0</v>
      </c>
      <c r="G145" s="68" t="s">
        <v>85</v>
      </c>
      <c r="H145" s="68">
        <v>0</v>
      </c>
      <c r="I145" s="68" t="s">
        <v>85</v>
      </c>
      <c r="J145" s="133">
        <f t="shared" si="4"/>
        <v>0</v>
      </c>
      <c r="K145" s="109">
        <f t="shared" si="5"/>
        <v>0</v>
      </c>
      <c r="L145" s="107">
        <f t="shared" si="6"/>
        <v>0</v>
      </c>
      <c r="M145" s="12">
        <f t="shared" si="7"/>
        <v>0</v>
      </c>
    </row>
    <row r="146" spans="1:13" x14ac:dyDescent="0.2">
      <c r="A146" s="145">
        <f>Sheet1!F140</f>
        <v>0</v>
      </c>
      <c r="B146" s="56">
        <f>Sheet1!G140</f>
        <v>0</v>
      </c>
      <c r="C146" s="11">
        <f>Sheet1!H140</f>
        <v>0</v>
      </c>
      <c r="D146" s="130">
        <f>Sheet1!I140</f>
        <v>0</v>
      </c>
      <c r="E146" s="67" t="s">
        <v>85</v>
      </c>
      <c r="F146" s="68">
        <v>0</v>
      </c>
      <c r="G146" s="68" t="s">
        <v>85</v>
      </c>
      <c r="H146" s="68">
        <v>0</v>
      </c>
      <c r="I146" s="68" t="s">
        <v>85</v>
      </c>
      <c r="J146" s="133">
        <f t="shared" si="4"/>
        <v>0</v>
      </c>
      <c r="K146" s="109">
        <f t="shared" si="5"/>
        <v>0</v>
      </c>
      <c r="L146" s="107">
        <f t="shared" si="6"/>
        <v>0</v>
      </c>
      <c r="M146" s="12">
        <f t="shared" si="7"/>
        <v>0</v>
      </c>
    </row>
    <row r="147" spans="1:13" x14ac:dyDescent="0.2">
      <c r="A147" s="145">
        <f>Sheet1!F141</f>
        <v>0</v>
      </c>
      <c r="B147" s="56">
        <f>Sheet1!G141</f>
        <v>0</v>
      </c>
      <c r="C147" s="11">
        <f>Sheet1!H141</f>
        <v>0</v>
      </c>
      <c r="D147" s="130">
        <f>Sheet1!I141</f>
        <v>0</v>
      </c>
      <c r="E147" s="67" t="s">
        <v>85</v>
      </c>
      <c r="F147" s="68">
        <v>0</v>
      </c>
      <c r="G147" s="68" t="s">
        <v>85</v>
      </c>
      <c r="H147" s="68">
        <v>0</v>
      </c>
      <c r="I147" s="68" t="s">
        <v>85</v>
      </c>
      <c r="J147" s="133">
        <f t="shared" ref="J147:J210" si="8">IF($D147+$F147-$H147&gt;0,SUM($D147+$F147-$H147),0)</f>
        <v>0</v>
      </c>
      <c r="K147" s="109">
        <f t="shared" ref="K147:K210" si="9">(IF($D147+$F147-$H147&lt;=0,(SUM($D147+$F147-$H147)*-1),0))</f>
        <v>0</v>
      </c>
      <c r="L147" s="107">
        <f t="shared" ref="L147:L210" si="10">IF($E147="L",C147,C147-J147+K147)</f>
        <v>0</v>
      </c>
      <c r="M147" s="12">
        <f t="shared" ref="M147:M210" si="11">IF($E147="L",0,J147-K147)</f>
        <v>0</v>
      </c>
    </row>
    <row r="148" spans="1:13" x14ac:dyDescent="0.2">
      <c r="A148" s="145">
        <f>Sheet1!F142</f>
        <v>0</v>
      </c>
      <c r="B148" s="56">
        <f>Sheet1!G142</f>
        <v>0</v>
      </c>
      <c r="C148" s="11">
        <f>Sheet1!H142</f>
        <v>0</v>
      </c>
      <c r="D148" s="130">
        <f>Sheet1!I142</f>
        <v>0</v>
      </c>
      <c r="E148" s="67" t="s">
        <v>85</v>
      </c>
      <c r="F148" s="68">
        <v>0</v>
      </c>
      <c r="G148" s="68" t="s">
        <v>85</v>
      </c>
      <c r="H148" s="68">
        <v>0</v>
      </c>
      <c r="I148" s="68" t="s">
        <v>85</v>
      </c>
      <c r="J148" s="133">
        <f t="shared" si="8"/>
        <v>0</v>
      </c>
      <c r="K148" s="109">
        <f t="shared" si="9"/>
        <v>0</v>
      </c>
      <c r="L148" s="107">
        <f t="shared" si="10"/>
        <v>0</v>
      </c>
      <c r="M148" s="12">
        <f t="shared" si="11"/>
        <v>0</v>
      </c>
    </row>
    <row r="149" spans="1:13" x14ac:dyDescent="0.2">
      <c r="A149" s="145">
        <f>Sheet1!F143</f>
        <v>0</v>
      </c>
      <c r="B149" s="56">
        <f>Sheet1!G143</f>
        <v>0</v>
      </c>
      <c r="C149" s="11">
        <f>Sheet1!H143</f>
        <v>0</v>
      </c>
      <c r="D149" s="130">
        <f>Sheet1!I143</f>
        <v>0</v>
      </c>
      <c r="E149" s="67" t="s">
        <v>85</v>
      </c>
      <c r="F149" s="68">
        <v>0</v>
      </c>
      <c r="G149" s="68" t="s">
        <v>85</v>
      </c>
      <c r="H149" s="68">
        <v>0</v>
      </c>
      <c r="I149" s="68" t="s">
        <v>85</v>
      </c>
      <c r="J149" s="133">
        <f t="shared" si="8"/>
        <v>0</v>
      </c>
      <c r="K149" s="109">
        <f t="shared" si="9"/>
        <v>0</v>
      </c>
      <c r="L149" s="107">
        <f t="shared" si="10"/>
        <v>0</v>
      </c>
      <c r="M149" s="12">
        <f t="shared" si="11"/>
        <v>0</v>
      </c>
    </row>
    <row r="150" spans="1:13" x14ac:dyDescent="0.2">
      <c r="A150" s="145">
        <f>Sheet1!F144</f>
        <v>0</v>
      </c>
      <c r="B150" s="56">
        <f>Sheet1!G144</f>
        <v>0</v>
      </c>
      <c r="C150" s="11">
        <f>Sheet1!H144</f>
        <v>0</v>
      </c>
      <c r="D150" s="130">
        <f>Sheet1!I144</f>
        <v>0</v>
      </c>
      <c r="E150" s="67" t="s">
        <v>85</v>
      </c>
      <c r="F150" s="68">
        <v>0</v>
      </c>
      <c r="G150" s="68" t="s">
        <v>85</v>
      </c>
      <c r="H150" s="68">
        <v>0</v>
      </c>
      <c r="I150" s="68" t="s">
        <v>85</v>
      </c>
      <c r="J150" s="133">
        <f t="shared" si="8"/>
        <v>0</v>
      </c>
      <c r="K150" s="109">
        <f t="shared" si="9"/>
        <v>0</v>
      </c>
      <c r="L150" s="107">
        <f t="shared" si="10"/>
        <v>0</v>
      </c>
      <c r="M150" s="12">
        <f t="shared" si="11"/>
        <v>0</v>
      </c>
    </row>
    <row r="151" spans="1:13" x14ac:dyDescent="0.2">
      <c r="A151" s="145">
        <f>Sheet1!F145</f>
        <v>0</v>
      </c>
      <c r="B151" s="56">
        <f>Sheet1!G145</f>
        <v>0</v>
      </c>
      <c r="C151" s="11">
        <f>Sheet1!H145</f>
        <v>0</v>
      </c>
      <c r="D151" s="130">
        <f>Sheet1!I145</f>
        <v>0</v>
      </c>
      <c r="E151" s="67" t="s">
        <v>85</v>
      </c>
      <c r="F151" s="68">
        <v>0</v>
      </c>
      <c r="G151" s="68" t="s">
        <v>85</v>
      </c>
      <c r="H151" s="68">
        <v>0</v>
      </c>
      <c r="I151" s="68" t="s">
        <v>85</v>
      </c>
      <c r="J151" s="133">
        <f t="shared" si="8"/>
        <v>0</v>
      </c>
      <c r="K151" s="109">
        <f t="shared" si="9"/>
        <v>0</v>
      </c>
      <c r="L151" s="107">
        <f t="shared" si="10"/>
        <v>0</v>
      </c>
      <c r="M151" s="12">
        <f t="shared" si="11"/>
        <v>0</v>
      </c>
    </row>
    <row r="152" spans="1:13" x14ac:dyDescent="0.2">
      <c r="A152" s="145">
        <f>Sheet1!F146</f>
        <v>0</v>
      </c>
      <c r="B152" s="56">
        <f>Sheet1!G146</f>
        <v>0</v>
      </c>
      <c r="C152" s="11">
        <f>Sheet1!H146</f>
        <v>0</v>
      </c>
      <c r="D152" s="130">
        <f>Sheet1!I146</f>
        <v>0</v>
      </c>
      <c r="E152" s="67" t="s">
        <v>85</v>
      </c>
      <c r="F152" s="68">
        <v>0</v>
      </c>
      <c r="G152" s="68" t="s">
        <v>85</v>
      </c>
      <c r="H152" s="68">
        <v>0</v>
      </c>
      <c r="I152" s="68" t="s">
        <v>85</v>
      </c>
      <c r="J152" s="133">
        <f t="shared" si="8"/>
        <v>0</v>
      </c>
      <c r="K152" s="109">
        <f t="shared" si="9"/>
        <v>0</v>
      </c>
      <c r="L152" s="107">
        <f t="shared" si="10"/>
        <v>0</v>
      </c>
      <c r="M152" s="12">
        <f t="shared" si="11"/>
        <v>0</v>
      </c>
    </row>
    <row r="153" spans="1:13" x14ac:dyDescent="0.2">
      <c r="A153" s="145">
        <f>Sheet1!F147</f>
        <v>0</v>
      </c>
      <c r="B153" s="56">
        <f>Sheet1!G147</f>
        <v>0</v>
      </c>
      <c r="C153" s="11">
        <f>Sheet1!H147</f>
        <v>0</v>
      </c>
      <c r="D153" s="130">
        <f>Sheet1!I147</f>
        <v>0</v>
      </c>
      <c r="E153" s="67" t="s">
        <v>85</v>
      </c>
      <c r="F153" s="68">
        <v>0</v>
      </c>
      <c r="G153" s="68" t="s">
        <v>85</v>
      </c>
      <c r="H153" s="68">
        <v>0</v>
      </c>
      <c r="I153" s="68" t="s">
        <v>85</v>
      </c>
      <c r="J153" s="133">
        <f t="shared" si="8"/>
        <v>0</v>
      </c>
      <c r="K153" s="109">
        <f t="shared" si="9"/>
        <v>0</v>
      </c>
      <c r="L153" s="107">
        <f t="shared" si="10"/>
        <v>0</v>
      </c>
      <c r="M153" s="12">
        <f t="shared" si="11"/>
        <v>0</v>
      </c>
    </row>
    <row r="154" spans="1:13" x14ac:dyDescent="0.2">
      <c r="A154" s="145">
        <f>Sheet1!F148</f>
        <v>0</v>
      </c>
      <c r="B154" s="56">
        <f>Sheet1!G148</f>
        <v>0</v>
      </c>
      <c r="C154" s="11">
        <f>Sheet1!H148</f>
        <v>0</v>
      </c>
      <c r="D154" s="130">
        <f>Sheet1!I148</f>
        <v>0</v>
      </c>
      <c r="E154" s="67" t="s">
        <v>85</v>
      </c>
      <c r="F154" s="68">
        <v>0</v>
      </c>
      <c r="G154" s="68" t="s">
        <v>85</v>
      </c>
      <c r="H154" s="68">
        <v>0</v>
      </c>
      <c r="I154" s="68" t="s">
        <v>85</v>
      </c>
      <c r="J154" s="133">
        <f t="shared" si="8"/>
        <v>0</v>
      </c>
      <c r="K154" s="109">
        <f t="shared" si="9"/>
        <v>0</v>
      </c>
      <c r="L154" s="107">
        <f t="shared" si="10"/>
        <v>0</v>
      </c>
      <c r="M154" s="12">
        <f t="shared" si="11"/>
        <v>0</v>
      </c>
    </row>
    <row r="155" spans="1:13" x14ac:dyDescent="0.2">
      <c r="A155" s="145">
        <f>Sheet1!F149</f>
        <v>0</v>
      </c>
      <c r="B155" s="56">
        <f>Sheet1!G149</f>
        <v>0</v>
      </c>
      <c r="C155" s="11">
        <f>Sheet1!H149</f>
        <v>0</v>
      </c>
      <c r="D155" s="130">
        <f>Sheet1!I149</f>
        <v>0</v>
      </c>
      <c r="E155" s="67" t="s">
        <v>85</v>
      </c>
      <c r="F155" s="68">
        <v>0</v>
      </c>
      <c r="G155" s="68" t="s">
        <v>85</v>
      </c>
      <c r="H155" s="68">
        <v>0</v>
      </c>
      <c r="I155" s="68" t="s">
        <v>85</v>
      </c>
      <c r="J155" s="133">
        <f t="shared" si="8"/>
        <v>0</v>
      </c>
      <c r="K155" s="109">
        <f t="shared" si="9"/>
        <v>0</v>
      </c>
      <c r="L155" s="107">
        <f t="shared" si="10"/>
        <v>0</v>
      </c>
      <c r="M155" s="12">
        <f t="shared" si="11"/>
        <v>0</v>
      </c>
    </row>
    <row r="156" spans="1:13" x14ac:dyDescent="0.2">
      <c r="A156" s="145">
        <f>Sheet1!F150</f>
        <v>0</v>
      </c>
      <c r="B156" s="56">
        <f>Sheet1!G150</f>
        <v>0</v>
      </c>
      <c r="C156" s="11">
        <f>Sheet1!H150</f>
        <v>0</v>
      </c>
      <c r="D156" s="130">
        <f>Sheet1!I150</f>
        <v>0</v>
      </c>
      <c r="E156" s="67" t="s">
        <v>85</v>
      </c>
      <c r="F156" s="68">
        <v>0</v>
      </c>
      <c r="G156" s="68" t="s">
        <v>85</v>
      </c>
      <c r="H156" s="68">
        <v>0</v>
      </c>
      <c r="I156" s="68" t="s">
        <v>85</v>
      </c>
      <c r="J156" s="133">
        <f t="shared" si="8"/>
        <v>0</v>
      </c>
      <c r="K156" s="109">
        <f t="shared" si="9"/>
        <v>0</v>
      </c>
      <c r="L156" s="107">
        <f t="shared" si="10"/>
        <v>0</v>
      </c>
      <c r="M156" s="12">
        <f t="shared" si="11"/>
        <v>0</v>
      </c>
    </row>
    <row r="157" spans="1:13" x14ac:dyDescent="0.2">
      <c r="A157" s="145">
        <f>Sheet1!F151</f>
        <v>0</v>
      </c>
      <c r="B157" s="56">
        <f>Sheet1!G151</f>
        <v>0</v>
      </c>
      <c r="C157" s="11">
        <f>Sheet1!H151</f>
        <v>0</v>
      </c>
      <c r="D157" s="130">
        <f>Sheet1!I151</f>
        <v>0</v>
      </c>
      <c r="E157" s="67" t="s">
        <v>85</v>
      </c>
      <c r="F157" s="68">
        <v>0</v>
      </c>
      <c r="G157" s="68" t="s">
        <v>85</v>
      </c>
      <c r="H157" s="68">
        <v>0</v>
      </c>
      <c r="I157" s="68" t="s">
        <v>85</v>
      </c>
      <c r="J157" s="133">
        <f t="shared" si="8"/>
        <v>0</v>
      </c>
      <c r="K157" s="109">
        <f t="shared" si="9"/>
        <v>0</v>
      </c>
      <c r="L157" s="107">
        <f t="shared" si="10"/>
        <v>0</v>
      </c>
      <c r="M157" s="12">
        <f t="shared" si="11"/>
        <v>0</v>
      </c>
    </row>
    <row r="158" spans="1:13" x14ac:dyDescent="0.2">
      <c r="A158" s="145">
        <f>Sheet1!F152</f>
        <v>0</v>
      </c>
      <c r="B158" s="56">
        <f>Sheet1!G152</f>
        <v>0</v>
      </c>
      <c r="C158" s="11">
        <f>Sheet1!H152</f>
        <v>0</v>
      </c>
      <c r="D158" s="130">
        <f>Sheet1!I152</f>
        <v>0</v>
      </c>
      <c r="E158" s="67" t="s">
        <v>85</v>
      </c>
      <c r="F158" s="68">
        <v>0</v>
      </c>
      <c r="G158" s="68" t="s">
        <v>85</v>
      </c>
      <c r="H158" s="68">
        <v>0</v>
      </c>
      <c r="I158" s="68" t="s">
        <v>85</v>
      </c>
      <c r="J158" s="133">
        <f t="shared" si="8"/>
        <v>0</v>
      </c>
      <c r="K158" s="109">
        <f t="shared" si="9"/>
        <v>0</v>
      </c>
      <c r="L158" s="107">
        <f t="shared" si="10"/>
        <v>0</v>
      </c>
      <c r="M158" s="12">
        <f t="shared" si="11"/>
        <v>0</v>
      </c>
    </row>
    <row r="159" spans="1:13" x14ac:dyDescent="0.2">
      <c r="A159" s="145">
        <f>Sheet1!F153</f>
        <v>0</v>
      </c>
      <c r="B159" s="56">
        <f>Sheet1!G153</f>
        <v>0</v>
      </c>
      <c r="C159" s="11">
        <f>Sheet1!H153</f>
        <v>0</v>
      </c>
      <c r="D159" s="130">
        <f>Sheet1!I153</f>
        <v>0</v>
      </c>
      <c r="E159" s="67" t="s">
        <v>85</v>
      </c>
      <c r="F159" s="68">
        <v>0</v>
      </c>
      <c r="G159" s="68" t="s">
        <v>85</v>
      </c>
      <c r="H159" s="68">
        <v>0</v>
      </c>
      <c r="I159" s="68" t="s">
        <v>85</v>
      </c>
      <c r="J159" s="133">
        <f t="shared" si="8"/>
        <v>0</v>
      </c>
      <c r="K159" s="109">
        <f t="shared" si="9"/>
        <v>0</v>
      </c>
      <c r="L159" s="107">
        <f t="shared" si="10"/>
        <v>0</v>
      </c>
      <c r="M159" s="12">
        <f t="shared" si="11"/>
        <v>0</v>
      </c>
    </row>
    <row r="160" spans="1:13" x14ac:dyDescent="0.2">
      <c r="A160" s="145">
        <f>Sheet1!F154</f>
        <v>0</v>
      </c>
      <c r="B160" s="56">
        <f>Sheet1!G154</f>
        <v>0</v>
      </c>
      <c r="C160" s="11">
        <f>Sheet1!H154</f>
        <v>0</v>
      </c>
      <c r="D160" s="130">
        <f>Sheet1!I154</f>
        <v>0</v>
      </c>
      <c r="E160" s="67" t="s">
        <v>85</v>
      </c>
      <c r="F160" s="68">
        <v>0</v>
      </c>
      <c r="G160" s="68" t="s">
        <v>85</v>
      </c>
      <c r="H160" s="68">
        <v>0</v>
      </c>
      <c r="I160" s="68" t="s">
        <v>85</v>
      </c>
      <c r="J160" s="133">
        <f t="shared" si="8"/>
        <v>0</v>
      </c>
      <c r="K160" s="109">
        <f t="shared" si="9"/>
        <v>0</v>
      </c>
      <c r="L160" s="107">
        <f t="shared" si="10"/>
        <v>0</v>
      </c>
      <c r="M160" s="12">
        <f t="shared" si="11"/>
        <v>0</v>
      </c>
    </row>
    <row r="161" spans="1:13" x14ac:dyDescent="0.2">
      <c r="A161" s="145">
        <f>Sheet1!F155</f>
        <v>0</v>
      </c>
      <c r="B161" s="56">
        <f>Sheet1!G155</f>
        <v>0</v>
      </c>
      <c r="C161" s="11">
        <f>Sheet1!H155</f>
        <v>0</v>
      </c>
      <c r="D161" s="130">
        <f>Sheet1!I155</f>
        <v>0</v>
      </c>
      <c r="E161" s="67" t="s">
        <v>85</v>
      </c>
      <c r="F161" s="68">
        <v>0</v>
      </c>
      <c r="G161" s="68" t="s">
        <v>85</v>
      </c>
      <c r="H161" s="68">
        <v>0</v>
      </c>
      <c r="I161" s="68" t="s">
        <v>85</v>
      </c>
      <c r="J161" s="133">
        <f t="shared" si="8"/>
        <v>0</v>
      </c>
      <c r="K161" s="109">
        <f t="shared" si="9"/>
        <v>0</v>
      </c>
      <c r="L161" s="107">
        <f t="shared" si="10"/>
        <v>0</v>
      </c>
      <c r="M161" s="12">
        <f t="shared" si="11"/>
        <v>0</v>
      </c>
    </row>
    <row r="162" spans="1:13" x14ac:dyDescent="0.2">
      <c r="A162" s="145">
        <f>Sheet1!F156</f>
        <v>0</v>
      </c>
      <c r="B162" s="56">
        <f>Sheet1!G156</f>
        <v>0</v>
      </c>
      <c r="C162" s="11">
        <f>Sheet1!H156</f>
        <v>0</v>
      </c>
      <c r="D162" s="130">
        <f>Sheet1!I156</f>
        <v>0</v>
      </c>
      <c r="E162" s="67" t="s">
        <v>85</v>
      </c>
      <c r="F162" s="68">
        <v>0</v>
      </c>
      <c r="G162" s="68" t="s">
        <v>85</v>
      </c>
      <c r="H162" s="68">
        <v>0</v>
      </c>
      <c r="I162" s="68" t="s">
        <v>85</v>
      </c>
      <c r="J162" s="133">
        <f t="shared" si="8"/>
        <v>0</v>
      </c>
      <c r="K162" s="109">
        <f t="shared" si="9"/>
        <v>0</v>
      </c>
      <c r="L162" s="107">
        <f t="shared" si="10"/>
        <v>0</v>
      </c>
      <c r="M162" s="12">
        <f t="shared" si="11"/>
        <v>0</v>
      </c>
    </row>
    <row r="163" spans="1:13" x14ac:dyDescent="0.2">
      <c r="A163" s="145">
        <f>Sheet1!F157</f>
        <v>0</v>
      </c>
      <c r="B163" s="56">
        <f>Sheet1!G157</f>
        <v>0</v>
      </c>
      <c r="C163" s="11">
        <f>Sheet1!H157</f>
        <v>0</v>
      </c>
      <c r="D163" s="130">
        <f>Sheet1!I157</f>
        <v>0</v>
      </c>
      <c r="E163" s="67" t="s">
        <v>85</v>
      </c>
      <c r="F163" s="68">
        <v>0</v>
      </c>
      <c r="G163" s="68" t="s">
        <v>85</v>
      </c>
      <c r="H163" s="68">
        <v>0</v>
      </c>
      <c r="I163" s="68" t="s">
        <v>85</v>
      </c>
      <c r="J163" s="133">
        <f t="shared" si="8"/>
        <v>0</v>
      </c>
      <c r="K163" s="109">
        <f t="shared" si="9"/>
        <v>0</v>
      </c>
      <c r="L163" s="107">
        <f t="shared" si="10"/>
        <v>0</v>
      </c>
      <c r="M163" s="12">
        <f t="shared" si="11"/>
        <v>0</v>
      </c>
    </row>
    <row r="164" spans="1:13" x14ac:dyDescent="0.2">
      <c r="A164" s="145">
        <f>Sheet1!F158</f>
        <v>0</v>
      </c>
      <c r="B164" s="56">
        <f>Sheet1!G158</f>
        <v>0</v>
      </c>
      <c r="C164" s="11">
        <f>Sheet1!H158</f>
        <v>0</v>
      </c>
      <c r="D164" s="130">
        <f>Sheet1!I158</f>
        <v>0</v>
      </c>
      <c r="E164" s="67" t="s">
        <v>85</v>
      </c>
      <c r="F164" s="68">
        <v>0</v>
      </c>
      <c r="G164" s="68" t="s">
        <v>85</v>
      </c>
      <c r="H164" s="68">
        <v>0</v>
      </c>
      <c r="I164" s="68" t="s">
        <v>85</v>
      </c>
      <c r="J164" s="133">
        <f t="shared" si="8"/>
        <v>0</v>
      </c>
      <c r="K164" s="109">
        <f t="shared" si="9"/>
        <v>0</v>
      </c>
      <c r="L164" s="107">
        <f t="shared" si="10"/>
        <v>0</v>
      </c>
      <c r="M164" s="12">
        <f t="shared" si="11"/>
        <v>0</v>
      </c>
    </row>
    <row r="165" spans="1:13" x14ac:dyDescent="0.2">
      <c r="A165" s="145">
        <f>Sheet1!F159</f>
        <v>0</v>
      </c>
      <c r="B165" s="56">
        <f>Sheet1!G159</f>
        <v>0</v>
      </c>
      <c r="C165" s="11">
        <f>Sheet1!H159</f>
        <v>0</v>
      </c>
      <c r="D165" s="130">
        <f>Sheet1!I159</f>
        <v>0</v>
      </c>
      <c r="E165" s="67" t="s">
        <v>85</v>
      </c>
      <c r="F165" s="68">
        <v>0</v>
      </c>
      <c r="G165" s="68" t="s">
        <v>85</v>
      </c>
      <c r="H165" s="68">
        <v>0</v>
      </c>
      <c r="I165" s="68" t="s">
        <v>85</v>
      </c>
      <c r="J165" s="133">
        <f t="shared" si="8"/>
        <v>0</v>
      </c>
      <c r="K165" s="109">
        <f t="shared" si="9"/>
        <v>0</v>
      </c>
      <c r="L165" s="107">
        <f t="shared" si="10"/>
        <v>0</v>
      </c>
      <c r="M165" s="12">
        <f t="shared" si="11"/>
        <v>0</v>
      </c>
    </row>
    <row r="166" spans="1:13" x14ac:dyDescent="0.2">
      <c r="A166" s="145">
        <f>Sheet1!F160</f>
        <v>0</v>
      </c>
      <c r="B166" s="56">
        <f>Sheet1!G160</f>
        <v>0</v>
      </c>
      <c r="C166" s="11">
        <f>Sheet1!H160</f>
        <v>0</v>
      </c>
      <c r="D166" s="130">
        <f>Sheet1!I160</f>
        <v>0</v>
      </c>
      <c r="E166" s="67" t="s">
        <v>85</v>
      </c>
      <c r="F166" s="68">
        <v>0</v>
      </c>
      <c r="G166" s="68" t="s">
        <v>85</v>
      </c>
      <c r="H166" s="68">
        <v>0</v>
      </c>
      <c r="I166" s="68" t="s">
        <v>85</v>
      </c>
      <c r="J166" s="133">
        <f t="shared" si="8"/>
        <v>0</v>
      </c>
      <c r="K166" s="109">
        <f t="shared" si="9"/>
        <v>0</v>
      </c>
      <c r="L166" s="107">
        <f t="shared" si="10"/>
        <v>0</v>
      </c>
      <c r="M166" s="12">
        <f t="shared" si="11"/>
        <v>0</v>
      </c>
    </row>
    <row r="167" spans="1:13" x14ac:dyDescent="0.2">
      <c r="A167" s="145">
        <f>Sheet1!F161</f>
        <v>0</v>
      </c>
      <c r="B167" s="56">
        <f>Sheet1!G161</f>
        <v>0</v>
      </c>
      <c r="C167" s="11">
        <f>Sheet1!H161</f>
        <v>0</v>
      </c>
      <c r="D167" s="130">
        <f>Sheet1!I161</f>
        <v>0</v>
      </c>
      <c r="E167" s="67" t="s">
        <v>85</v>
      </c>
      <c r="F167" s="68">
        <v>0</v>
      </c>
      <c r="G167" s="68" t="s">
        <v>85</v>
      </c>
      <c r="H167" s="68">
        <v>0</v>
      </c>
      <c r="I167" s="68" t="s">
        <v>85</v>
      </c>
      <c r="J167" s="133">
        <f t="shared" si="8"/>
        <v>0</v>
      </c>
      <c r="K167" s="109">
        <f t="shared" si="9"/>
        <v>0</v>
      </c>
      <c r="L167" s="107">
        <f t="shared" si="10"/>
        <v>0</v>
      </c>
      <c r="M167" s="12">
        <f t="shared" si="11"/>
        <v>0</v>
      </c>
    </row>
    <row r="168" spans="1:13" x14ac:dyDescent="0.2">
      <c r="A168" s="145">
        <f>Sheet1!F162</f>
        <v>0</v>
      </c>
      <c r="B168" s="56">
        <f>Sheet1!G162</f>
        <v>0</v>
      </c>
      <c r="C168" s="11">
        <f>Sheet1!H162</f>
        <v>0</v>
      </c>
      <c r="D168" s="130">
        <f>Sheet1!I162</f>
        <v>0</v>
      </c>
      <c r="E168" s="67" t="s">
        <v>85</v>
      </c>
      <c r="F168" s="68">
        <v>0</v>
      </c>
      <c r="G168" s="68" t="s">
        <v>85</v>
      </c>
      <c r="H168" s="68">
        <v>0</v>
      </c>
      <c r="I168" s="68" t="s">
        <v>85</v>
      </c>
      <c r="J168" s="133">
        <f t="shared" si="8"/>
        <v>0</v>
      </c>
      <c r="K168" s="109">
        <f t="shared" si="9"/>
        <v>0</v>
      </c>
      <c r="L168" s="107">
        <f t="shared" si="10"/>
        <v>0</v>
      </c>
      <c r="M168" s="12">
        <f t="shared" si="11"/>
        <v>0</v>
      </c>
    </row>
    <row r="169" spans="1:13" x14ac:dyDescent="0.2">
      <c r="A169" s="145">
        <f>Sheet1!F163</f>
        <v>0</v>
      </c>
      <c r="B169" s="56">
        <f>Sheet1!G163</f>
        <v>0</v>
      </c>
      <c r="C169" s="11">
        <f>Sheet1!H163</f>
        <v>0</v>
      </c>
      <c r="D169" s="130">
        <f>Sheet1!I163</f>
        <v>0</v>
      </c>
      <c r="E169" s="67" t="s">
        <v>85</v>
      </c>
      <c r="F169" s="68">
        <v>0</v>
      </c>
      <c r="G169" s="68" t="s">
        <v>85</v>
      </c>
      <c r="H169" s="68">
        <v>0</v>
      </c>
      <c r="I169" s="68" t="s">
        <v>85</v>
      </c>
      <c r="J169" s="133">
        <f t="shared" si="8"/>
        <v>0</v>
      </c>
      <c r="K169" s="109">
        <f t="shared" si="9"/>
        <v>0</v>
      </c>
      <c r="L169" s="107">
        <f t="shared" si="10"/>
        <v>0</v>
      </c>
      <c r="M169" s="12">
        <f t="shared" si="11"/>
        <v>0</v>
      </c>
    </row>
    <row r="170" spans="1:13" x14ac:dyDescent="0.2">
      <c r="A170" s="145">
        <f>Sheet1!F164</f>
        <v>0</v>
      </c>
      <c r="B170" s="56">
        <f>Sheet1!G164</f>
        <v>0</v>
      </c>
      <c r="C170" s="11">
        <f>Sheet1!H164</f>
        <v>0</v>
      </c>
      <c r="D170" s="130">
        <f>Sheet1!I164</f>
        <v>0</v>
      </c>
      <c r="E170" s="67" t="s">
        <v>85</v>
      </c>
      <c r="F170" s="68">
        <v>0</v>
      </c>
      <c r="G170" s="68" t="s">
        <v>85</v>
      </c>
      <c r="H170" s="68">
        <v>0</v>
      </c>
      <c r="I170" s="68" t="s">
        <v>85</v>
      </c>
      <c r="J170" s="133">
        <f t="shared" si="8"/>
        <v>0</v>
      </c>
      <c r="K170" s="109">
        <f t="shared" si="9"/>
        <v>0</v>
      </c>
      <c r="L170" s="107">
        <f t="shared" si="10"/>
        <v>0</v>
      </c>
      <c r="M170" s="12">
        <f t="shared" si="11"/>
        <v>0</v>
      </c>
    </row>
    <row r="171" spans="1:13" x14ac:dyDescent="0.2">
      <c r="A171" s="145">
        <f>Sheet1!F165</f>
        <v>0</v>
      </c>
      <c r="B171" s="56">
        <f>Sheet1!G165</f>
        <v>0</v>
      </c>
      <c r="C171" s="11">
        <f>Sheet1!H165</f>
        <v>0</v>
      </c>
      <c r="D171" s="130">
        <f>Sheet1!I165</f>
        <v>0</v>
      </c>
      <c r="E171" s="67" t="s">
        <v>85</v>
      </c>
      <c r="F171" s="68">
        <v>0</v>
      </c>
      <c r="G171" s="68" t="s">
        <v>85</v>
      </c>
      <c r="H171" s="68">
        <v>0</v>
      </c>
      <c r="I171" s="68" t="s">
        <v>85</v>
      </c>
      <c r="J171" s="133">
        <f t="shared" si="8"/>
        <v>0</v>
      </c>
      <c r="K171" s="109">
        <f t="shared" si="9"/>
        <v>0</v>
      </c>
      <c r="L171" s="107">
        <f t="shared" si="10"/>
        <v>0</v>
      </c>
      <c r="M171" s="12">
        <f t="shared" si="11"/>
        <v>0</v>
      </c>
    </row>
    <row r="172" spans="1:13" x14ac:dyDescent="0.2">
      <c r="A172" s="145">
        <f>Sheet1!F166</f>
        <v>0</v>
      </c>
      <c r="B172" s="56">
        <f>Sheet1!G166</f>
        <v>0</v>
      </c>
      <c r="C172" s="11">
        <f>Sheet1!H166</f>
        <v>0</v>
      </c>
      <c r="D172" s="130">
        <f>Sheet1!I166</f>
        <v>0</v>
      </c>
      <c r="E172" s="67" t="s">
        <v>85</v>
      </c>
      <c r="F172" s="68">
        <v>0</v>
      </c>
      <c r="G172" s="68" t="s">
        <v>85</v>
      </c>
      <c r="H172" s="68">
        <v>0</v>
      </c>
      <c r="I172" s="68" t="s">
        <v>85</v>
      </c>
      <c r="J172" s="133">
        <f t="shared" si="8"/>
        <v>0</v>
      </c>
      <c r="K172" s="109">
        <f t="shared" si="9"/>
        <v>0</v>
      </c>
      <c r="L172" s="107">
        <f t="shared" si="10"/>
        <v>0</v>
      </c>
      <c r="M172" s="12">
        <f t="shared" si="11"/>
        <v>0</v>
      </c>
    </row>
    <row r="173" spans="1:13" x14ac:dyDescent="0.2">
      <c r="A173" s="145">
        <f>Sheet1!F167</f>
        <v>0</v>
      </c>
      <c r="B173" s="56">
        <f>Sheet1!G167</f>
        <v>0</v>
      </c>
      <c r="C173" s="11">
        <f>Sheet1!H167</f>
        <v>0</v>
      </c>
      <c r="D173" s="130">
        <f>Sheet1!I167</f>
        <v>0</v>
      </c>
      <c r="E173" s="67" t="s">
        <v>85</v>
      </c>
      <c r="F173" s="68">
        <v>0</v>
      </c>
      <c r="G173" s="68" t="s">
        <v>85</v>
      </c>
      <c r="H173" s="68">
        <v>0</v>
      </c>
      <c r="I173" s="68" t="s">
        <v>85</v>
      </c>
      <c r="J173" s="133">
        <f t="shared" si="8"/>
        <v>0</v>
      </c>
      <c r="K173" s="109">
        <f t="shared" si="9"/>
        <v>0</v>
      </c>
      <c r="L173" s="107">
        <f t="shared" si="10"/>
        <v>0</v>
      </c>
      <c r="M173" s="12">
        <f t="shared" si="11"/>
        <v>0</v>
      </c>
    </row>
    <row r="174" spans="1:13" x14ac:dyDescent="0.2">
      <c r="A174" s="145">
        <f>Sheet1!F168</f>
        <v>0</v>
      </c>
      <c r="B174" s="56">
        <f>Sheet1!G168</f>
        <v>0</v>
      </c>
      <c r="C174" s="11">
        <f>Sheet1!H168</f>
        <v>0</v>
      </c>
      <c r="D174" s="130">
        <f>Sheet1!I168</f>
        <v>0</v>
      </c>
      <c r="E174" s="67" t="s">
        <v>85</v>
      </c>
      <c r="F174" s="68">
        <v>0</v>
      </c>
      <c r="G174" s="68" t="s">
        <v>85</v>
      </c>
      <c r="H174" s="68">
        <v>0</v>
      </c>
      <c r="I174" s="68" t="s">
        <v>85</v>
      </c>
      <c r="J174" s="133">
        <f t="shared" si="8"/>
        <v>0</v>
      </c>
      <c r="K174" s="109">
        <f t="shared" si="9"/>
        <v>0</v>
      </c>
      <c r="L174" s="107">
        <f t="shared" si="10"/>
        <v>0</v>
      </c>
      <c r="M174" s="12">
        <f t="shared" si="11"/>
        <v>0</v>
      </c>
    </row>
    <row r="175" spans="1:13" x14ac:dyDescent="0.2">
      <c r="A175" s="145">
        <f>Sheet1!F169</f>
        <v>0</v>
      </c>
      <c r="B175" s="56">
        <f>Sheet1!G169</f>
        <v>0</v>
      </c>
      <c r="C175" s="11">
        <f>Sheet1!H169</f>
        <v>0</v>
      </c>
      <c r="D175" s="130">
        <f>Sheet1!I169</f>
        <v>0</v>
      </c>
      <c r="E175" s="67" t="s">
        <v>85</v>
      </c>
      <c r="F175" s="68">
        <v>0</v>
      </c>
      <c r="G175" s="68" t="s">
        <v>85</v>
      </c>
      <c r="H175" s="68">
        <v>0</v>
      </c>
      <c r="I175" s="68" t="s">
        <v>85</v>
      </c>
      <c r="J175" s="133">
        <f t="shared" si="8"/>
        <v>0</v>
      </c>
      <c r="K175" s="109">
        <f t="shared" si="9"/>
        <v>0</v>
      </c>
      <c r="L175" s="107">
        <f t="shared" si="10"/>
        <v>0</v>
      </c>
      <c r="M175" s="12">
        <f t="shared" si="11"/>
        <v>0</v>
      </c>
    </row>
    <row r="176" spans="1:13" x14ac:dyDescent="0.2">
      <c r="A176" s="145">
        <f>Sheet1!F170</f>
        <v>0</v>
      </c>
      <c r="B176" s="56">
        <f>Sheet1!G170</f>
        <v>0</v>
      </c>
      <c r="C176" s="11">
        <f>Sheet1!H170</f>
        <v>0</v>
      </c>
      <c r="D176" s="130">
        <f>Sheet1!I170</f>
        <v>0</v>
      </c>
      <c r="E176" s="67" t="s">
        <v>85</v>
      </c>
      <c r="F176" s="68">
        <v>0</v>
      </c>
      <c r="G176" s="68" t="s">
        <v>85</v>
      </c>
      <c r="H176" s="68">
        <v>0</v>
      </c>
      <c r="I176" s="68" t="s">
        <v>85</v>
      </c>
      <c r="J176" s="133">
        <f t="shared" si="8"/>
        <v>0</v>
      </c>
      <c r="K176" s="109">
        <f t="shared" si="9"/>
        <v>0</v>
      </c>
      <c r="L176" s="107">
        <f t="shared" si="10"/>
        <v>0</v>
      </c>
      <c r="M176" s="12">
        <f t="shared" si="11"/>
        <v>0</v>
      </c>
    </row>
    <row r="177" spans="1:13" x14ac:dyDescent="0.2">
      <c r="A177" s="145">
        <f>Sheet1!F171</f>
        <v>0</v>
      </c>
      <c r="B177" s="56">
        <f>Sheet1!G171</f>
        <v>0</v>
      </c>
      <c r="C177" s="11">
        <f>Sheet1!H171</f>
        <v>0</v>
      </c>
      <c r="D177" s="130">
        <f>Sheet1!I171</f>
        <v>0</v>
      </c>
      <c r="E177" s="67" t="s">
        <v>85</v>
      </c>
      <c r="F177" s="68">
        <v>0</v>
      </c>
      <c r="G177" s="68" t="s">
        <v>85</v>
      </c>
      <c r="H177" s="68">
        <v>0</v>
      </c>
      <c r="I177" s="68" t="s">
        <v>85</v>
      </c>
      <c r="J177" s="133">
        <f t="shared" si="8"/>
        <v>0</v>
      </c>
      <c r="K177" s="109">
        <f t="shared" si="9"/>
        <v>0</v>
      </c>
      <c r="L177" s="107">
        <f t="shared" si="10"/>
        <v>0</v>
      </c>
      <c r="M177" s="12">
        <f t="shared" si="11"/>
        <v>0</v>
      </c>
    </row>
    <row r="178" spans="1:13" x14ac:dyDescent="0.2">
      <c r="A178" s="145">
        <f>Sheet1!F172</f>
        <v>0</v>
      </c>
      <c r="B178" s="56">
        <f>Sheet1!G172</f>
        <v>0</v>
      </c>
      <c r="C178" s="11">
        <f>Sheet1!H172</f>
        <v>0</v>
      </c>
      <c r="D178" s="130">
        <f>Sheet1!I172</f>
        <v>0</v>
      </c>
      <c r="E178" s="67" t="s">
        <v>85</v>
      </c>
      <c r="F178" s="68">
        <v>0</v>
      </c>
      <c r="G178" s="68" t="s">
        <v>85</v>
      </c>
      <c r="H178" s="68">
        <v>0</v>
      </c>
      <c r="I178" s="68" t="s">
        <v>85</v>
      </c>
      <c r="J178" s="133">
        <f t="shared" si="8"/>
        <v>0</v>
      </c>
      <c r="K178" s="109">
        <f t="shared" si="9"/>
        <v>0</v>
      </c>
      <c r="L178" s="107">
        <f t="shared" si="10"/>
        <v>0</v>
      </c>
      <c r="M178" s="12">
        <f t="shared" si="11"/>
        <v>0</v>
      </c>
    </row>
    <row r="179" spans="1:13" x14ac:dyDescent="0.2">
      <c r="A179" s="145">
        <f>Sheet1!F173</f>
        <v>0</v>
      </c>
      <c r="B179" s="56">
        <f>Sheet1!G173</f>
        <v>0</v>
      </c>
      <c r="C179" s="11">
        <f>Sheet1!H173</f>
        <v>0</v>
      </c>
      <c r="D179" s="130">
        <f>Sheet1!I173</f>
        <v>0</v>
      </c>
      <c r="E179" s="67" t="s">
        <v>85</v>
      </c>
      <c r="F179" s="68">
        <v>0</v>
      </c>
      <c r="G179" s="68" t="s">
        <v>85</v>
      </c>
      <c r="H179" s="68">
        <v>0</v>
      </c>
      <c r="I179" s="68" t="s">
        <v>85</v>
      </c>
      <c r="J179" s="133">
        <f t="shared" si="8"/>
        <v>0</v>
      </c>
      <c r="K179" s="109">
        <f t="shared" si="9"/>
        <v>0</v>
      </c>
      <c r="L179" s="107">
        <f t="shared" si="10"/>
        <v>0</v>
      </c>
      <c r="M179" s="12">
        <f t="shared" si="11"/>
        <v>0</v>
      </c>
    </row>
    <row r="180" spans="1:13" x14ac:dyDescent="0.2">
      <c r="A180" s="145">
        <f>Sheet1!F174</f>
        <v>0</v>
      </c>
      <c r="B180" s="56">
        <f>Sheet1!G174</f>
        <v>0</v>
      </c>
      <c r="C180" s="11">
        <f>Sheet1!H174</f>
        <v>0</v>
      </c>
      <c r="D180" s="130">
        <f>Sheet1!I174</f>
        <v>0</v>
      </c>
      <c r="E180" s="67" t="s">
        <v>85</v>
      </c>
      <c r="F180" s="68">
        <v>0</v>
      </c>
      <c r="G180" s="68" t="s">
        <v>85</v>
      </c>
      <c r="H180" s="68">
        <v>0</v>
      </c>
      <c r="I180" s="68" t="s">
        <v>85</v>
      </c>
      <c r="J180" s="133">
        <f t="shared" si="8"/>
        <v>0</v>
      </c>
      <c r="K180" s="109">
        <f t="shared" si="9"/>
        <v>0</v>
      </c>
      <c r="L180" s="107">
        <f t="shared" si="10"/>
        <v>0</v>
      </c>
      <c r="M180" s="12">
        <f t="shared" si="11"/>
        <v>0</v>
      </c>
    </row>
    <row r="181" spans="1:13" x14ac:dyDescent="0.2">
      <c r="A181" s="145">
        <f>Sheet1!F175</f>
        <v>0</v>
      </c>
      <c r="B181" s="56">
        <f>Sheet1!G175</f>
        <v>0</v>
      </c>
      <c r="C181" s="11">
        <f>Sheet1!H175</f>
        <v>0</v>
      </c>
      <c r="D181" s="130">
        <f>Sheet1!I175</f>
        <v>0</v>
      </c>
      <c r="E181" s="67" t="s">
        <v>85</v>
      </c>
      <c r="F181" s="68">
        <v>0</v>
      </c>
      <c r="G181" s="68" t="s">
        <v>85</v>
      </c>
      <c r="H181" s="68">
        <v>0</v>
      </c>
      <c r="I181" s="68" t="s">
        <v>85</v>
      </c>
      <c r="J181" s="133">
        <f t="shared" si="8"/>
        <v>0</v>
      </c>
      <c r="K181" s="109">
        <f t="shared" si="9"/>
        <v>0</v>
      </c>
      <c r="L181" s="107">
        <f t="shared" si="10"/>
        <v>0</v>
      </c>
      <c r="M181" s="12">
        <f t="shared" si="11"/>
        <v>0</v>
      </c>
    </row>
    <row r="182" spans="1:13" x14ac:dyDescent="0.2">
      <c r="A182" s="145">
        <f>Sheet1!F176</f>
        <v>0</v>
      </c>
      <c r="B182" s="56">
        <f>Sheet1!G176</f>
        <v>0</v>
      </c>
      <c r="C182" s="11">
        <f>Sheet1!H176</f>
        <v>0</v>
      </c>
      <c r="D182" s="130">
        <f>Sheet1!I176</f>
        <v>0</v>
      </c>
      <c r="E182" s="67" t="s">
        <v>85</v>
      </c>
      <c r="F182" s="68">
        <v>0</v>
      </c>
      <c r="G182" s="68" t="s">
        <v>85</v>
      </c>
      <c r="H182" s="68">
        <v>0</v>
      </c>
      <c r="I182" s="68" t="s">
        <v>85</v>
      </c>
      <c r="J182" s="133">
        <f t="shared" si="8"/>
        <v>0</v>
      </c>
      <c r="K182" s="109">
        <f t="shared" si="9"/>
        <v>0</v>
      </c>
      <c r="L182" s="107">
        <f t="shared" si="10"/>
        <v>0</v>
      </c>
      <c r="M182" s="12">
        <f t="shared" si="11"/>
        <v>0</v>
      </c>
    </row>
    <row r="183" spans="1:13" x14ac:dyDescent="0.2">
      <c r="A183" s="145">
        <f>Sheet1!F177</f>
        <v>0</v>
      </c>
      <c r="B183" s="56">
        <f>Sheet1!G177</f>
        <v>0</v>
      </c>
      <c r="C183" s="11">
        <f>Sheet1!H177</f>
        <v>0</v>
      </c>
      <c r="D183" s="130">
        <f>Sheet1!I177</f>
        <v>0</v>
      </c>
      <c r="E183" s="67" t="s">
        <v>85</v>
      </c>
      <c r="F183" s="68">
        <v>0</v>
      </c>
      <c r="G183" s="68" t="s">
        <v>85</v>
      </c>
      <c r="H183" s="68">
        <v>0</v>
      </c>
      <c r="I183" s="68" t="s">
        <v>85</v>
      </c>
      <c r="J183" s="133">
        <f t="shared" si="8"/>
        <v>0</v>
      </c>
      <c r="K183" s="109">
        <f t="shared" si="9"/>
        <v>0</v>
      </c>
      <c r="L183" s="107">
        <f t="shared" si="10"/>
        <v>0</v>
      </c>
      <c r="M183" s="12">
        <f t="shared" si="11"/>
        <v>0</v>
      </c>
    </row>
    <row r="184" spans="1:13" x14ac:dyDescent="0.2">
      <c r="A184" s="145">
        <f>Sheet1!F178</f>
        <v>0</v>
      </c>
      <c r="B184" s="56">
        <f>Sheet1!G178</f>
        <v>0</v>
      </c>
      <c r="C184" s="11">
        <f>Sheet1!H178</f>
        <v>0</v>
      </c>
      <c r="D184" s="130">
        <f>Sheet1!I178</f>
        <v>0</v>
      </c>
      <c r="E184" s="67" t="s">
        <v>85</v>
      </c>
      <c r="F184" s="68">
        <v>0</v>
      </c>
      <c r="G184" s="68" t="s">
        <v>85</v>
      </c>
      <c r="H184" s="68">
        <v>0</v>
      </c>
      <c r="I184" s="68" t="s">
        <v>85</v>
      </c>
      <c r="J184" s="133">
        <f t="shared" si="8"/>
        <v>0</v>
      </c>
      <c r="K184" s="109">
        <f t="shared" si="9"/>
        <v>0</v>
      </c>
      <c r="L184" s="107">
        <f t="shared" si="10"/>
        <v>0</v>
      </c>
      <c r="M184" s="12">
        <f t="shared" si="11"/>
        <v>0</v>
      </c>
    </row>
    <row r="185" spans="1:13" x14ac:dyDescent="0.2">
      <c r="A185" s="145">
        <f>Sheet1!F179</f>
        <v>0</v>
      </c>
      <c r="B185" s="56">
        <f>Sheet1!G179</f>
        <v>0</v>
      </c>
      <c r="C185" s="11">
        <f>Sheet1!H179</f>
        <v>0</v>
      </c>
      <c r="D185" s="130">
        <f>Sheet1!I179</f>
        <v>0</v>
      </c>
      <c r="E185" s="67" t="s">
        <v>85</v>
      </c>
      <c r="F185" s="68">
        <v>0</v>
      </c>
      <c r="G185" s="68" t="s">
        <v>85</v>
      </c>
      <c r="H185" s="68">
        <v>0</v>
      </c>
      <c r="I185" s="68" t="s">
        <v>85</v>
      </c>
      <c r="J185" s="133">
        <f t="shared" si="8"/>
        <v>0</v>
      </c>
      <c r="K185" s="109">
        <f t="shared" si="9"/>
        <v>0</v>
      </c>
      <c r="L185" s="107">
        <f t="shared" si="10"/>
        <v>0</v>
      </c>
      <c r="M185" s="12">
        <f t="shared" si="11"/>
        <v>0</v>
      </c>
    </row>
    <row r="186" spans="1:13" x14ac:dyDescent="0.2">
      <c r="A186" s="145">
        <f>Sheet1!F180</f>
        <v>0</v>
      </c>
      <c r="B186" s="56">
        <f>Sheet1!G180</f>
        <v>0</v>
      </c>
      <c r="C186" s="11">
        <f>Sheet1!H180</f>
        <v>0</v>
      </c>
      <c r="D186" s="130">
        <f>Sheet1!I180</f>
        <v>0</v>
      </c>
      <c r="E186" s="67" t="s">
        <v>85</v>
      </c>
      <c r="F186" s="68">
        <v>0</v>
      </c>
      <c r="G186" s="68" t="s">
        <v>85</v>
      </c>
      <c r="H186" s="68">
        <v>0</v>
      </c>
      <c r="I186" s="68" t="s">
        <v>85</v>
      </c>
      <c r="J186" s="133">
        <f t="shared" si="8"/>
        <v>0</v>
      </c>
      <c r="K186" s="109">
        <f t="shared" si="9"/>
        <v>0</v>
      </c>
      <c r="L186" s="107">
        <f t="shared" si="10"/>
        <v>0</v>
      </c>
      <c r="M186" s="12">
        <f t="shared" si="11"/>
        <v>0</v>
      </c>
    </row>
    <row r="187" spans="1:13" x14ac:dyDescent="0.2">
      <c r="A187" s="145">
        <f>Sheet1!F181</f>
        <v>0</v>
      </c>
      <c r="B187" s="56">
        <f>Sheet1!G181</f>
        <v>0</v>
      </c>
      <c r="C187" s="11">
        <f>Sheet1!H181</f>
        <v>0</v>
      </c>
      <c r="D187" s="130">
        <f>Sheet1!I181</f>
        <v>0</v>
      </c>
      <c r="E187" s="67" t="s">
        <v>85</v>
      </c>
      <c r="F187" s="68">
        <v>0</v>
      </c>
      <c r="G187" s="68" t="s">
        <v>85</v>
      </c>
      <c r="H187" s="68">
        <v>0</v>
      </c>
      <c r="I187" s="68" t="s">
        <v>85</v>
      </c>
      <c r="J187" s="133">
        <f t="shared" si="8"/>
        <v>0</v>
      </c>
      <c r="K187" s="109">
        <f t="shared" si="9"/>
        <v>0</v>
      </c>
      <c r="L187" s="107">
        <f t="shared" si="10"/>
        <v>0</v>
      </c>
      <c r="M187" s="12">
        <f t="shared" si="11"/>
        <v>0</v>
      </c>
    </row>
    <row r="188" spans="1:13" x14ac:dyDescent="0.2">
      <c r="A188" s="145">
        <f>Sheet1!F182</f>
        <v>0</v>
      </c>
      <c r="B188" s="56">
        <f>Sheet1!G182</f>
        <v>0</v>
      </c>
      <c r="C188" s="11">
        <f>Sheet1!H182</f>
        <v>0</v>
      </c>
      <c r="D188" s="130">
        <f>Sheet1!I182</f>
        <v>0</v>
      </c>
      <c r="E188" s="67" t="s">
        <v>85</v>
      </c>
      <c r="F188" s="68">
        <v>0</v>
      </c>
      <c r="G188" s="68" t="s">
        <v>85</v>
      </c>
      <c r="H188" s="68">
        <v>0</v>
      </c>
      <c r="I188" s="68" t="s">
        <v>85</v>
      </c>
      <c r="J188" s="133">
        <f t="shared" si="8"/>
        <v>0</v>
      </c>
      <c r="K188" s="109">
        <f t="shared" si="9"/>
        <v>0</v>
      </c>
      <c r="L188" s="107">
        <f t="shared" si="10"/>
        <v>0</v>
      </c>
      <c r="M188" s="12">
        <f t="shared" si="11"/>
        <v>0</v>
      </c>
    </row>
    <row r="189" spans="1:13" x14ac:dyDescent="0.2">
      <c r="A189" s="145">
        <f>Sheet1!F183</f>
        <v>0</v>
      </c>
      <c r="B189" s="56">
        <f>Sheet1!G183</f>
        <v>0</v>
      </c>
      <c r="C189" s="11">
        <f>Sheet1!H183</f>
        <v>0</v>
      </c>
      <c r="D189" s="130">
        <f>Sheet1!I183</f>
        <v>0</v>
      </c>
      <c r="E189" s="67" t="s">
        <v>85</v>
      </c>
      <c r="F189" s="68">
        <v>0</v>
      </c>
      <c r="G189" s="68" t="s">
        <v>85</v>
      </c>
      <c r="H189" s="68">
        <v>0</v>
      </c>
      <c r="I189" s="68" t="s">
        <v>85</v>
      </c>
      <c r="J189" s="133">
        <f t="shared" si="8"/>
        <v>0</v>
      </c>
      <c r="K189" s="109">
        <f t="shared" si="9"/>
        <v>0</v>
      </c>
      <c r="L189" s="107">
        <f t="shared" si="10"/>
        <v>0</v>
      </c>
      <c r="M189" s="12">
        <f t="shared" si="11"/>
        <v>0</v>
      </c>
    </row>
    <row r="190" spans="1:13" x14ac:dyDescent="0.2">
      <c r="A190" s="145">
        <f>Sheet1!F184</f>
        <v>0</v>
      </c>
      <c r="B190" s="56">
        <f>Sheet1!G184</f>
        <v>0</v>
      </c>
      <c r="C190" s="11">
        <f>Sheet1!H184</f>
        <v>0</v>
      </c>
      <c r="D190" s="130">
        <f>Sheet1!I184</f>
        <v>0</v>
      </c>
      <c r="E190" s="67" t="s">
        <v>85</v>
      </c>
      <c r="F190" s="68">
        <v>0</v>
      </c>
      <c r="G190" s="68" t="s">
        <v>85</v>
      </c>
      <c r="H190" s="68">
        <v>0</v>
      </c>
      <c r="I190" s="68" t="s">
        <v>85</v>
      </c>
      <c r="J190" s="133">
        <f t="shared" si="8"/>
        <v>0</v>
      </c>
      <c r="K190" s="109">
        <f t="shared" si="9"/>
        <v>0</v>
      </c>
      <c r="L190" s="107">
        <f t="shared" si="10"/>
        <v>0</v>
      </c>
      <c r="M190" s="12">
        <f t="shared" si="11"/>
        <v>0</v>
      </c>
    </row>
    <row r="191" spans="1:13" x14ac:dyDescent="0.2">
      <c r="A191" s="145">
        <f>Sheet1!F185</f>
        <v>0</v>
      </c>
      <c r="B191" s="56">
        <f>Sheet1!G185</f>
        <v>0</v>
      </c>
      <c r="C191" s="11">
        <f>Sheet1!H185</f>
        <v>0</v>
      </c>
      <c r="D191" s="130">
        <f>Sheet1!I185</f>
        <v>0</v>
      </c>
      <c r="E191" s="67" t="s">
        <v>85</v>
      </c>
      <c r="F191" s="68">
        <v>0</v>
      </c>
      <c r="G191" s="68" t="s">
        <v>85</v>
      </c>
      <c r="H191" s="68">
        <v>0</v>
      </c>
      <c r="I191" s="68" t="s">
        <v>85</v>
      </c>
      <c r="J191" s="133">
        <f t="shared" si="8"/>
        <v>0</v>
      </c>
      <c r="K191" s="109">
        <f t="shared" si="9"/>
        <v>0</v>
      </c>
      <c r="L191" s="107">
        <f t="shared" si="10"/>
        <v>0</v>
      </c>
      <c r="M191" s="12">
        <f t="shared" si="11"/>
        <v>0</v>
      </c>
    </row>
    <row r="192" spans="1:13" x14ac:dyDescent="0.2">
      <c r="A192" s="145">
        <f>Sheet1!F186</f>
        <v>0</v>
      </c>
      <c r="B192" s="56">
        <f>Sheet1!G186</f>
        <v>0</v>
      </c>
      <c r="C192" s="11">
        <f>Sheet1!H186</f>
        <v>0</v>
      </c>
      <c r="D192" s="130">
        <f>Sheet1!I186</f>
        <v>0</v>
      </c>
      <c r="E192" s="67" t="s">
        <v>85</v>
      </c>
      <c r="F192" s="68">
        <v>0</v>
      </c>
      <c r="G192" s="68" t="s">
        <v>85</v>
      </c>
      <c r="H192" s="68">
        <v>0</v>
      </c>
      <c r="I192" s="68" t="s">
        <v>85</v>
      </c>
      <c r="J192" s="133">
        <f t="shared" si="8"/>
        <v>0</v>
      </c>
      <c r="K192" s="109">
        <f t="shared" si="9"/>
        <v>0</v>
      </c>
      <c r="L192" s="107">
        <f t="shared" si="10"/>
        <v>0</v>
      </c>
      <c r="M192" s="12">
        <f t="shared" si="11"/>
        <v>0</v>
      </c>
    </row>
    <row r="193" spans="1:13" x14ac:dyDescent="0.2">
      <c r="A193" s="145">
        <f>Sheet1!F187</f>
        <v>0</v>
      </c>
      <c r="B193" s="56">
        <f>Sheet1!G187</f>
        <v>0</v>
      </c>
      <c r="C193" s="11">
        <f>Sheet1!H187</f>
        <v>0</v>
      </c>
      <c r="D193" s="130">
        <f>Sheet1!I187</f>
        <v>0</v>
      </c>
      <c r="E193" s="67" t="s">
        <v>85</v>
      </c>
      <c r="F193" s="68">
        <v>0</v>
      </c>
      <c r="G193" s="68" t="s">
        <v>85</v>
      </c>
      <c r="H193" s="68">
        <v>0</v>
      </c>
      <c r="I193" s="68" t="s">
        <v>85</v>
      </c>
      <c r="J193" s="133">
        <f t="shared" si="8"/>
        <v>0</v>
      </c>
      <c r="K193" s="109">
        <f t="shared" si="9"/>
        <v>0</v>
      </c>
      <c r="L193" s="107">
        <f t="shared" si="10"/>
        <v>0</v>
      </c>
      <c r="M193" s="12">
        <f t="shared" si="11"/>
        <v>0</v>
      </c>
    </row>
    <row r="194" spans="1:13" x14ac:dyDescent="0.2">
      <c r="A194" s="145">
        <f>Sheet1!F188</f>
        <v>0</v>
      </c>
      <c r="B194" s="56">
        <f>Sheet1!G188</f>
        <v>0</v>
      </c>
      <c r="C194" s="11">
        <f>Sheet1!H188</f>
        <v>0</v>
      </c>
      <c r="D194" s="130">
        <f>Sheet1!I188</f>
        <v>0</v>
      </c>
      <c r="E194" s="67" t="s">
        <v>85</v>
      </c>
      <c r="F194" s="68">
        <v>0</v>
      </c>
      <c r="G194" s="68" t="s">
        <v>85</v>
      </c>
      <c r="H194" s="68">
        <v>0</v>
      </c>
      <c r="I194" s="68" t="s">
        <v>85</v>
      </c>
      <c r="J194" s="133">
        <f t="shared" si="8"/>
        <v>0</v>
      </c>
      <c r="K194" s="109">
        <f t="shared" si="9"/>
        <v>0</v>
      </c>
      <c r="L194" s="107">
        <f t="shared" si="10"/>
        <v>0</v>
      </c>
      <c r="M194" s="12">
        <f t="shared" si="11"/>
        <v>0</v>
      </c>
    </row>
    <row r="195" spans="1:13" x14ac:dyDescent="0.2">
      <c r="A195" s="145">
        <f>Sheet1!F189</f>
        <v>0</v>
      </c>
      <c r="B195" s="56">
        <f>Sheet1!G189</f>
        <v>0</v>
      </c>
      <c r="C195" s="11">
        <f>Sheet1!H189</f>
        <v>0</v>
      </c>
      <c r="D195" s="130">
        <f>Sheet1!I189</f>
        <v>0</v>
      </c>
      <c r="E195" s="67" t="s">
        <v>85</v>
      </c>
      <c r="F195" s="68">
        <v>0</v>
      </c>
      <c r="G195" s="68" t="s">
        <v>85</v>
      </c>
      <c r="H195" s="68">
        <v>0</v>
      </c>
      <c r="I195" s="68" t="s">
        <v>85</v>
      </c>
      <c r="J195" s="133">
        <f t="shared" si="8"/>
        <v>0</v>
      </c>
      <c r="K195" s="109">
        <f t="shared" si="9"/>
        <v>0</v>
      </c>
      <c r="L195" s="107">
        <f t="shared" si="10"/>
        <v>0</v>
      </c>
      <c r="M195" s="12">
        <f t="shared" si="11"/>
        <v>0</v>
      </c>
    </row>
    <row r="196" spans="1:13" x14ac:dyDescent="0.2">
      <c r="A196" s="145">
        <f>Sheet1!F190</f>
        <v>0</v>
      </c>
      <c r="B196" s="56">
        <f>Sheet1!G190</f>
        <v>0</v>
      </c>
      <c r="C196" s="11">
        <f>Sheet1!H190</f>
        <v>0</v>
      </c>
      <c r="D196" s="130">
        <f>Sheet1!I190</f>
        <v>0</v>
      </c>
      <c r="E196" s="67" t="s">
        <v>85</v>
      </c>
      <c r="F196" s="68">
        <v>0</v>
      </c>
      <c r="G196" s="68" t="s">
        <v>85</v>
      </c>
      <c r="H196" s="68">
        <v>0</v>
      </c>
      <c r="I196" s="68" t="s">
        <v>85</v>
      </c>
      <c r="J196" s="133">
        <f t="shared" si="8"/>
        <v>0</v>
      </c>
      <c r="K196" s="109">
        <f t="shared" si="9"/>
        <v>0</v>
      </c>
      <c r="L196" s="107">
        <f t="shared" si="10"/>
        <v>0</v>
      </c>
      <c r="M196" s="12">
        <f t="shared" si="11"/>
        <v>0</v>
      </c>
    </row>
    <row r="197" spans="1:13" x14ac:dyDescent="0.2">
      <c r="A197" s="145">
        <f>Sheet1!F191</f>
        <v>0</v>
      </c>
      <c r="B197" s="56">
        <f>Sheet1!G191</f>
        <v>0</v>
      </c>
      <c r="C197" s="11">
        <f>Sheet1!H191</f>
        <v>0</v>
      </c>
      <c r="D197" s="130">
        <f>Sheet1!I191</f>
        <v>0</v>
      </c>
      <c r="E197" s="67" t="s">
        <v>85</v>
      </c>
      <c r="F197" s="68">
        <v>0</v>
      </c>
      <c r="G197" s="68" t="s">
        <v>85</v>
      </c>
      <c r="H197" s="68">
        <v>0</v>
      </c>
      <c r="I197" s="68" t="s">
        <v>85</v>
      </c>
      <c r="J197" s="133">
        <f t="shared" si="8"/>
        <v>0</v>
      </c>
      <c r="K197" s="109">
        <f t="shared" si="9"/>
        <v>0</v>
      </c>
      <c r="L197" s="107">
        <f t="shared" si="10"/>
        <v>0</v>
      </c>
      <c r="M197" s="12">
        <f t="shared" si="11"/>
        <v>0</v>
      </c>
    </row>
    <row r="198" spans="1:13" x14ac:dyDescent="0.2">
      <c r="A198" s="145">
        <f>Sheet1!F192</f>
        <v>0</v>
      </c>
      <c r="B198" s="56">
        <f>Sheet1!G192</f>
        <v>0</v>
      </c>
      <c r="C198" s="11">
        <f>Sheet1!H192</f>
        <v>0</v>
      </c>
      <c r="D198" s="130">
        <f>Sheet1!I192</f>
        <v>0</v>
      </c>
      <c r="E198" s="67" t="s">
        <v>85</v>
      </c>
      <c r="F198" s="68">
        <v>0</v>
      </c>
      <c r="G198" s="68" t="s">
        <v>85</v>
      </c>
      <c r="H198" s="68">
        <v>0</v>
      </c>
      <c r="I198" s="68" t="s">
        <v>85</v>
      </c>
      <c r="J198" s="133">
        <f t="shared" si="8"/>
        <v>0</v>
      </c>
      <c r="K198" s="109">
        <f t="shared" si="9"/>
        <v>0</v>
      </c>
      <c r="L198" s="107">
        <f t="shared" si="10"/>
        <v>0</v>
      </c>
      <c r="M198" s="12">
        <f t="shared" si="11"/>
        <v>0</v>
      </c>
    </row>
    <row r="199" spans="1:13" x14ac:dyDescent="0.2">
      <c r="A199" s="145">
        <f>Sheet1!F193</f>
        <v>0</v>
      </c>
      <c r="B199" s="56">
        <f>Sheet1!G193</f>
        <v>0</v>
      </c>
      <c r="C199" s="11">
        <f>Sheet1!H193</f>
        <v>0</v>
      </c>
      <c r="D199" s="130">
        <f>Sheet1!I193</f>
        <v>0</v>
      </c>
      <c r="E199" s="67" t="s">
        <v>85</v>
      </c>
      <c r="F199" s="68">
        <v>0</v>
      </c>
      <c r="G199" s="68" t="s">
        <v>85</v>
      </c>
      <c r="H199" s="68">
        <v>0</v>
      </c>
      <c r="I199" s="68" t="s">
        <v>85</v>
      </c>
      <c r="J199" s="133">
        <f t="shared" si="8"/>
        <v>0</v>
      </c>
      <c r="K199" s="109">
        <f t="shared" si="9"/>
        <v>0</v>
      </c>
      <c r="L199" s="107">
        <f t="shared" si="10"/>
        <v>0</v>
      </c>
      <c r="M199" s="12">
        <f t="shared" si="11"/>
        <v>0</v>
      </c>
    </row>
    <row r="200" spans="1:13" x14ac:dyDescent="0.2">
      <c r="A200" s="145">
        <f>Sheet1!F194</f>
        <v>0</v>
      </c>
      <c r="B200" s="56">
        <f>Sheet1!G194</f>
        <v>0</v>
      </c>
      <c r="C200" s="11">
        <f>Sheet1!H194</f>
        <v>0</v>
      </c>
      <c r="D200" s="130">
        <f>Sheet1!I194</f>
        <v>0</v>
      </c>
      <c r="E200" s="67" t="s">
        <v>85</v>
      </c>
      <c r="F200" s="68">
        <v>0</v>
      </c>
      <c r="G200" s="68" t="s">
        <v>85</v>
      </c>
      <c r="H200" s="68">
        <v>0</v>
      </c>
      <c r="I200" s="68" t="s">
        <v>85</v>
      </c>
      <c r="J200" s="133">
        <f t="shared" si="8"/>
        <v>0</v>
      </c>
      <c r="K200" s="109">
        <f t="shared" si="9"/>
        <v>0</v>
      </c>
      <c r="L200" s="107">
        <f t="shared" si="10"/>
        <v>0</v>
      </c>
      <c r="M200" s="12">
        <f t="shared" si="11"/>
        <v>0</v>
      </c>
    </row>
    <row r="201" spans="1:13" x14ac:dyDescent="0.2">
      <c r="A201" s="145">
        <f>Sheet1!F195</f>
        <v>0</v>
      </c>
      <c r="B201" s="56">
        <f>Sheet1!G195</f>
        <v>0</v>
      </c>
      <c r="C201" s="11">
        <f>Sheet1!H195</f>
        <v>0</v>
      </c>
      <c r="D201" s="130">
        <f>Sheet1!I195</f>
        <v>0</v>
      </c>
      <c r="E201" s="67" t="s">
        <v>85</v>
      </c>
      <c r="F201" s="68">
        <v>0</v>
      </c>
      <c r="G201" s="68" t="s">
        <v>85</v>
      </c>
      <c r="H201" s="68">
        <v>0</v>
      </c>
      <c r="I201" s="68" t="s">
        <v>85</v>
      </c>
      <c r="J201" s="133">
        <f t="shared" si="8"/>
        <v>0</v>
      </c>
      <c r="K201" s="109">
        <f t="shared" si="9"/>
        <v>0</v>
      </c>
      <c r="L201" s="107">
        <f t="shared" si="10"/>
        <v>0</v>
      </c>
      <c r="M201" s="12">
        <f t="shared" si="11"/>
        <v>0</v>
      </c>
    </row>
    <row r="202" spans="1:13" x14ac:dyDescent="0.2">
      <c r="A202" s="145">
        <f>Sheet1!F196</f>
        <v>0</v>
      </c>
      <c r="B202" s="56">
        <f>Sheet1!G196</f>
        <v>0</v>
      </c>
      <c r="C202" s="11">
        <f>Sheet1!H196</f>
        <v>0</v>
      </c>
      <c r="D202" s="130">
        <f>Sheet1!I196</f>
        <v>0</v>
      </c>
      <c r="E202" s="67" t="s">
        <v>85</v>
      </c>
      <c r="F202" s="68">
        <v>0</v>
      </c>
      <c r="G202" s="68" t="s">
        <v>85</v>
      </c>
      <c r="H202" s="68">
        <v>0</v>
      </c>
      <c r="I202" s="68" t="s">
        <v>85</v>
      </c>
      <c r="J202" s="133">
        <f t="shared" si="8"/>
        <v>0</v>
      </c>
      <c r="K202" s="109">
        <f t="shared" si="9"/>
        <v>0</v>
      </c>
      <c r="L202" s="107">
        <f t="shared" si="10"/>
        <v>0</v>
      </c>
      <c r="M202" s="12">
        <f t="shared" si="11"/>
        <v>0</v>
      </c>
    </row>
    <row r="203" spans="1:13" x14ac:dyDescent="0.2">
      <c r="A203" s="145">
        <f>Sheet1!F197</f>
        <v>0</v>
      </c>
      <c r="B203" s="56">
        <f>Sheet1!G197</f>
        <v>0</v>
      </c>
      <c r="C203" s="11">
        <f>Sheet1!H197</f>
        <v>0</v>
      </c>
      <c r="D203" s="130">
        <f>Sheet1!I197</f>
        <v>0</v>
      </c>
      <c r="E203" s="67" t="s">
        <v>85</v>
      </c>
      <c r="F203" s="68">
        <v>0</v>
      </c>
      <c r="G203" s="68" t="s">
        <v>85</v>
      </c>
      <c r="H203" s="68">
        <v>0</v>
      </c>
      <c r="I203" s="68" t="s">
        <v>85</v>
      </c>
      <c r="J203" s="133">
        <f t="shared" si="8"/>
        <v>0</v>
      </c>
      <c r="K203" s="109">
        <f t="shared" si="9"/>
        <v>0</v>
      </c>
      <c r="L203" s="107">
        <f t="shared" si="10"/>
        <v>0</v>
      </c>
      <c r="M203" s="12">
        <f t="shared" si="11"/>
        <v>0</v>
      </c>
    </row>
    <row r="204" spans="1:13" x14ac:dyDescent="0.2">
      <c r="A204" s="145">
        <f>Sheet1!F198</f>
        <v>0</v>
      </c>
      <c r="B204" s="56">
        <f>Sheet1!G198</f>
        <v>0</v>
      </c>
      <c r="C204" s="11">
        <f>Sheet1!H198</f>
        <v>0</v>
      </c>
      <c r="D204" s="130">
        <f>Sheet1!I198</f>
        <v>0</v>
      </c>
      <c r="E204" s="67" t="s">
        <v>85</v>
      </c>
      <c r="F204" s="68">
        <v>0</v>
      </c>
      <c r="G204" s="68" t="s">
        <v>85</v>
      </c>
      <c r="H204" s="68">
        <v>0</v>
      </c>
      <c r="I204" s="68" t="s">
        <v>85</v>
      </c>
      <c r="J204" s="133">
        <f t="shared" si="8"/>
        <v>0</v>
      </c>
      <c r="K204" s="109">
        <f t="shared" si="9"/>
        <v>0</v>
      </c>
      <c r="L204" s="107">
        <f t="shared" si="10"/>
        <v>0</v>
      </c>
      <c r="M204" s="12">
        <f t="shared" si="11"/>
        <v>0</v>
      </c>
    </row>
    <row r="205" spans="1:13" x14ac:dyDescent="0.2">
      <c r="A205" s="145">
        <f>Sheet1!F199</f>
        <v>0</v>
      </c>
      <c r="B205" s="56">
        <f>Sheet1!G199</f>
        <v>0</v>
      </c>
      <c r="C205" s="11">
        <f>Sheet1!H199</f>
        <v>0</v>
      </c>
      <c r="D205" s="130">
        <f>Sheet1!I199</f>
        <v>0</v>
      </c>
      <c r="E205" s="67" t="s">
        <v>85</v>
      </c>
      <c r="F205" s="68">
        <v>0</v>
      </c>
      <c r="G205" s="68" t="s">
        <v>85</v>
      </c>
      <c r="H205" s="68">
        <v>0</v>
      </c>
      <c r="I205" s="68" t="s">
        <v>85</v>
      </c>
      <c r="J205" s="133">
        <f t="shared" si="8"/>
        <v>0</v>
      </c>
      <c r="K205" s="109">
        <f t="shared" si="9"/>
        <v>0</v>
      </c>
      <c r="L205" s="107">
        <f t="shared" si="10"/>
        <v>0</v>
      </c>
      <c r="M205" s="12">
        <f t="shared" si="11"/>
        <v>0</v>
      </c>
    </row>
    <row r="206" spans="1:13" x14ac:dyDescent="0.2">
      <c r="A206" s="145">
        <f>Sheet1!F200</f>
        <v>0</v>
      </c>
      <c r="B206" s="56">
        <f>Sheet1!G200</f>
        <v>0</v>
      </c>
      <c r="C206" s="11">
        <f>Sheet1!H200</f>
        <v>0</v>
      </c>
      <c r="D206" s="130">
        <f>Sheet1!I200</f>
        <v>0</v>
      </c>
      <c r="E206" s="67" t="s">
        <v>85</v>
      </c>
      <c r="F206" s="68">
        <v>0</v>
      </c>
      <c r="G206" s="68" t="s">
        <v>85</v>
      </c>
      <c r="H206" s="68">
        <v>0</v>
      </c>
      <c r="I206" s="68" t="s">
        <v>85</v>
      </c>
      <c r="J206" s="133">
        <f t="shared" si="8"/>
        <v>0</v>
      </c>
      <c r="K206" s="109">
        <f t="shared" si="9"/>
        <v>0</v>
      </c>
      <c r="L206" s="107">
        <f t="shared" si="10"/>
        <v>0</v>
      </c>
      <c r="M206" s="12">
        <f t="shared" si="11"/>
        <v>0</v>
      </c>
    </row>
    <row r="207" spans="1:13" x14ac:dyDescent="0.2">
      <c r="A207" s="145">
        <f>Sheet1!F201</f>
        <v>0</v>
      </c>
      <c r="B207" s="56">
        <f>Sheet1!G201</f>
        <v>0</v>
      </c>
      <c r="C207" s="11">
        <f>Sheet1!H201</f>
        <v>0</v>
      </c>
      <c r="D207" s="130">
        <f>Sheet1!I201</f>
        <v>0</v>
      </c>
      <c r="E207" s="67" t="s">
        <v>85</v>
      </c>
      <c r="F207" s="68">
        <v>0</v>
      </c>
      <c r="G207" s="68" t="s">
        <v>85</v>
      </c>
      <c r="H207" s="68">
        <v>0</v>
      </c>
      <c r="I207" s="68" t="s">
        <v>85</v>
      </c>
      <c r="J207" s="133">
        <f t="shared" si="8"/>
        <v>0</v>
      </c>
      <c r="K207" s="109">
        <f t="shared" si="9"/>
        <v>0</v>
      </c>
      <c r="L207" s="107">
        <f t="shared" si="10"/>
        <v>0</v>
      </c>
      <c r="M207" s="12">
        <f t="shared" si="11"/>
        <v>0</v>
      </c>
    </row>
    <row r="208" spans="1:13" x14ac:dyDescent="0.2">
      <c r="A208" s="145">
        <f>Sheet1!F202</f>
        <v>0</v>
      </c>
      <c r="B208" s="56">
        <f>Sheet1!G202</f>
        <v>0</v>
      </c>
      <c r="C208" s="11">
        <f>Sheet1!H202</f>
        <v>0</v>
      </c>
      <c r="D208" s="130">
        <f>Sheet1!I202</f>
        <v>0</v>
      </c>
      <c r="E208" s="67" t="s">
        <v>85</v>
      </c>
      <c r="F208" s="68">
        <v>0</v>
      </c>
      <c r="G208" s="68" t="s">
        <v>85</v>
      </c>
      <c r="H208" s="68">
        <v>0</v>
      </c>
      <c r="I208" s="68" t="s">
        <v>85</v>
      </c>
      <c r="J208" s="133">
        <f t="shared" si="8"/>
        <v>0</v>
      </c>
      <c r="K208" s="109">
        <f t="shared" si="9"/>
        <v>0</v>
      </c>
      <c r="L208" s="107">
        <f t="shared" si="10"/>
        <v>0</v>
      </c>
      <c r="M208" s="12">
        <f t="shared" si="11"/>
        <v>0</v>
      </c>
    </row>
    <row r="209" spans="1:13" x14ac:dyDescent="0.2">
      <c r="A209" s="145">
        <f>Sheet1!F203</f>
        <v>0</v>
      </c>
      <c r="B209" s="56">
        <f>Sheet1!G203</f>
        <v>0</v>
      </c>
      <c r="C209" s="11">
        <f>Sheet1!H203</f>
        <v>0</v>
      </c>
      <c r="D209" s="130">
        <f>Sheet1!I203</f>
        <v>0</v>
      </c>
      <c r="E209" s="67" t="s">
        <v>85</v>
      </c>
      <c r="F209" s="68">
        <v>0</v>
      </c>
      <c r="G209" s="68" t="s">
        <v>85</v>
      </c>
      <c r="H209" s="68">
        <v>0</v>
      </c>
      <c r="I209" s="68" t="s">
        <v>85</v>
      </c>
      <c r="J209" s="133">
        <f t="shared" si="8"/>
        <v>0</v>
      </c>
      <c r="K209" s="109">
        <f t="shared" si="9"/>
        <v>0</v>
      </c>
      <c r="L209" s="107">
        <f t="shared" si="10"/>
        <v>0</v>
      </c>
      <c r="M209" s="12">
        <f t="shared" si="11"/>
        <v>0</v>
      </c>
    </row>
    <row r="210" spans="1:13" x14ac:dyDescent="0.2">
      <c r="A210" s="145">
        <f>Sheet1!F204</f>
        <v>0</v>
      </c>
      <c r="B210" s="56">
        <f>Sheet1!G204</f>
        <v>0</v>
      </c>
      <c r="C210" s="11">
        <f>Sheet1!H204</f>
        <v>0</v>
      </c>
      <c r="D210" s="130">
        <f>Sheet1!I204</f>
        <v>0</v>
      </c>
      <c r="E210" s="67" t="s">
        <v>85</v>
      </c>
      <c r="F210" s="68">
        <v>0</v>
      </c>
      <c r="G210" s="68" t="s">
        <v>85</v>
      </c>
      <c r="H210" s="68">
        <v>0</v>
      </c>
      <c r="I210" s="68" t="s">
        <v>85</v>
      </c>
      <c r="J210" s="133">
        <f t="shared" si="8"/>
        <v>0</v>
      </c>
      <c r="K210" s="109">
        <f t="shared" si="9"/>
        <v>0</v>
      </c>
      <c r="L210" s="107">
        <f t="shared" si="10"/>
        <v>0</v>
      </c>
      <c r="M210" s="12">
        <f t="shared" si="11"/>
        <v>0</v>
      </c>
    </row>
    <row r="211" spans="1:13" x14ac:dyDescent="0.2">
      <c r="A211" s="145">
        <f>Sheet1!F205</f>
        <v>0</v>
      </c>
      <c r="B211" s="56">
        <f>Sheet1!G205</f>
        <v>0</v>
      </c>
      <c r="C211" s="11">
        <f>Sheet1!H205</f>
        <v>0</v>
      </c>
      <c r="D211" s="130">
        <f>Sheet1!I205</f>
        <v>0</v>
      </c>
      <c r="E211" s="67" t="s">
        <v>85</v>
      </c>
      <c r="F211" s="68">
        <v>0</v>
      </c>
      <c r="G211" s="68" t="s">
        <v>85</v>
      </c>
      <c r="H211" s="68">
        <v>0</v>
      </c>
      <c r="I211" s="68" t="s">
        <v>85</v>
      </c>
      <c r="J211" s="133">
        <f t="shared" ref="J211:J258" si="12">IF($D211+$F211-$H211&gt;0,SUM($D211+$F211-$H211),0)</f>
        <v>0</v>
      </c>
      <c r="K211" s="109">
        <f t="shared" ref="K211:K258" si="13">(IF($D211+$F211-$H211&lt;=0,(SUM($D211+$F211-$H211)*-1),0))</f>
        <v>0</v>
      </c>
      <c r="L211" s="107">
        <f t="shared" ref="L211:L258" si="14">IF($E211="L",C211,C211-J211+K211)</f>
        <v>0</v>
      </c>
      <c r="M211" s="12">
        <f t="shared" ref="M211:M258" si="15">IF($E211="L",0,J211-K211)</f>
        <v>0</v>
      </c>
    </row>
    <row r="212" spans="1:13" x14ac:dyDescent="0.2">
      <c r="A212" s="145">
        <f>Sheet1!F206</f>
        <v>0</v>
      </c>
      <c r="B212" s="56">
        <f>Sheet1!G206</f>
        <v>0</v>
      </c>
      <c r="C212" s="11">
        <f>Sheet1!H206</f>
        <v>0</v>
      </c>
      <c r="D212" s="130">
        <f>Sheet1!I206</f>
        <v>0</v>
      </c>
      <c r="E212" s="67" t="s">
        <v>85</v>
      </c>
      <c r="F212" s="68">
        <v>0</v>
      </c>
      <c r="G212" s="68" t="s">
        <v>85</v>
      </c>
      <c r="H212" s="68">
        <v>0</v>
      </c>
      <c r="I212" s="68" t="s">
        <v>85</v>
      </c>
      <c r="J212" s="133">
        <f t="shared" si="12"/>
        <v>0</v>
      </c>
      <c r="K212" s="109">
        <f t="shared" si="13"/>
        <v>0</v>
      </c>
      <c r="L212" s="107">
        <f t="shared" si="14"/>
        <v>0</v>
      </c>
      <c r="M212" s="12">
        <f t="shared" si="15"/>
        <v>0</v>
      </c>
    </row>
    <row r="213" spans="1:13" x14ac:dyDescent="0.2">
      <c r="A213" s="145">
        <f>Sheet1!F207</f>
        <v>0</v>
      </c>
      <c r="B213" s="56">
        <f>Sheet1!G207</f>
        <v>0</v>
      </c>
      <c r="C213" s="11">
        <f>Sheet1!H207</f>
        <v>0</v>
      </c>
      <c r="D213" s="130">
        <f>Sheet1!I207</f>
        <v>0</v>
      </c>
      <c r="E213" s="67" t="s">
        <v>85</v>
      </c>
      <c r="F213" s="68">
        <v>0</v>
      </c>
      <c r="G213" s="68" t="s">
        <v>85</v>
      </c>
      <c r="H213" s="68">
        <v>0</v>
      </c>
      <c r="I213" s="68" t="s">
        <v>85</v>
      </c>
      <c r="J213" s="133">
        <f t="shared" si="12"/>
        <v>0</v>
      </c>
      <c r="K213" s="109">
        <f t="shared" si="13"/>
        <v>0</v>
      </c>
      <c r="L213" s="107">
        <f t="shared" si="14"/>
        <v>0</v>
      </c>
      <c r="M213" s="12">
        <f t="shared" si="15"/>
        <v>0</v>
      </c>
    </row>
    <row r="214" spans="1:13" x14ac:dyDescent="0.2">
      <c r="A214" s="145">
        <f>Sheet1!F208</f>
        <v>0</v>
      </c>
      <c r="B214" s="56">
        <f>Sheet1!G208</f>
        <v>0</v>
      </c>
      <c r="C214" s="11">
        <f>Sheet1!H208</f>
        <v>0</v>
      </c>
      <c r="D214" s="130">
        <f>Sheet1!I208</f>
        <v>0</v>
      </c>
      <c r="E214" s="67" t="s">
        <v>85</v>
      </c>
      <c r="F214" s="68">
        <v>0</v>
      </c>
      <c r="G214" s="68" t="s">
        <v>85</v>
      </c>
      <c r="H214" s="68">
        <v>0</v>
      </c>
      <c r="I214" s="68" t="s">
        <v>85</v>
      </c>
      <c r="J214" s="133">
        <f t="shared" si="12"/>
        <v>0</v>
      </c>
      <c r="K214" s="109">
        <f t="shared" si="13"/>
        <v>0</v>
      </c>
      <c r="L214" s="107">
        <f t="shared" si="14"/>
        <v>0</v>
      </c>
      <c r="M214" s="12">
        <f t="shared" si="15"/>
        <v>0</v>
      </c>
    </row>
    <row r="215" spans="1:13" x14ac:dyDescent="0.2">
      <c r="A215" s="145">
        <f>Sheet1!F209</f>
        <v>0</v>
      </c>
      <c r="B215" s="56">
        <f>Sheet1!G209</f>
        <v>0</v>
      </c>
      <c r="C215" s="11">
        <f>Sheet1!H209</f>
        <v>0</v>
      </c>
      <c r="D215" s="130">
        <f>Sheet1!I209</f>
        <v>0</v>
      </c>
      <c r="E215" s="67" t="s">
        <v>85</v>
      </c>
      <c r="F215" s="68">
        <v>0</v>
      </c>
      <c r="G215" s="68" t="s">
        <v>85</v>
      </c>
      <c r="H215" s="68">
        <v>0</v>
      </c>
      <c r="I215" s="68" t="s">
        <v>85</v>
      </c>
      <c r="J215" s="133">
        <f t="shared" si="12"/>
        <v>0</v>
      </c>
      <c r="K215" s="109">
        <f t="shared" si="13"/>
        <v>0</v>
      </c>
      <c r="L215" s="107">
        <f t="shared" si="14"/>
        <v>0</v>
      </c>
      <c r="M215" s="12">
        <f t="shared" si="15"/>
        <v>0</v>
      </c>
    </row>
    <row r="216" spans="1:13" x14ac:dyDescent="0.2">
      <c r="A216" s="145">
        <f>Sheet1!F210</f>
        <v>0</v>
      </c>
      <c r="B216" s="56">
        <f>Sheet1!G210</f>
        <v>0</v>
      </c>
      <c r="C216" s="11">
        <f>Sheet1!H210</f>
        <v>0</v>
      </c>
      <c r="D216" s="130">
        <f>Sheet1!I210</f>
        <v>0</v>
      </c>
      <c r="E216" s="67" t="s">
        <v>85</v>
      </c>
      <c r="F216" s="68">
        <v>0</v>
      </c>
      <c r="G216" s="68" t="s">
        <v>85</v>
      </c>
      <c r="H216" s="68">
        <v>0</v>
      </c>
      <c r="I216" s="68" t="s">
        <v>85</v>
      </c>
      <c r="J216" s="133">
        <f t="shared" si="12"/>
        <v>0</v>
      </c>
      <c r="K216" s="109">
        <f t="shared" si="13"/>
        <v>0</v>
      </c>
      <c r="L216" s="107">
        <f t="shared" si="14"/>
        <v>0</v>
      </c>
      <c r="M216" s="12">
        <f t="shared" si="15"/>
        <v>0</v>
      </c>
    </row>
    <row r="217" spans="1:13" x14ac:dyDescent="0.2">
      <c r="A217" s="145">
        <f>Sheet1!F211</f>
        <v>0</v>
      </c>
      <c r="B217" s="56">
        <f>Sheet1!G211</f>
        <v>0</v>
      </c>
      <c r="C217" s="11">
        <f>Sheet1!H211</f>
        <v>0</v>
      </c>
      <c r="D217" s="130">
        <f>Sheet1!I211</f>
        <v>0</v>
      </c>
      <c r="E217" s="67" t="s">
        <v>85</v>
      </c>
      <c r="F217" s="68">
        <v>0</v>
      </c>
      <c r="G217" s="68" t="s">
        <v>85</v>
      </c>
      <c r="H217" s="68">
        <v>0</v>
      </c>
      <c r="I217" s="68" t="s">
        <v>85</v>
      </c>
      <c r="J217" s="133">
        <f t="shared" si="12"/>
        <v>0</v>
      </c>
      <c r="K217" s="109">
        <f t="shared" si="13"/>
        <v>0</v>
      </c>
      <c r="L217" s="107">
        <f t="shared" si="14"/>
        <v>0</v>
      </c>
      <c r="M217" s="12">
        <f t="shared" si="15"/>
        <v>0</v>
      </c>
    </row>
    <row r="218" spans="1:13" x14ac:dyDescent="0.2">
      <c r="A218" s="145">
        <f>Sheet1!F212</f>
        <v>0</v>
      </c>
      <c r="B218" s="56">
        <f>Sheet1!G212</f>
        <v>0</v>
      </c>
      <c r="C218" s="11">
        <f>Sheet1!H212</f>
        <v>0</v>
      </c>
      <c r="D218" s="130">
        <f>Sheet1!I212</f>
        <v>0</v>
      </c>
      <c r="E218" s="67" t="s">
        <v>85</v>
      </c>
      <c r="F218" s="68">
        <v>0</v>
      </c>
      <c r="G218" s="68" t="s">
        <v>85</v>
      </c>
      <c r="H218" s="68">
        <v>0</v>
      </c>
      <c r="I218" s="68" t="s">
        <v>85</v>
      </c>
      <c r="J218" s="133">
        <f t="shared" si="12"/>
        <v>0</v>
      </c>
      <c r="K218" s="109">
        <f t="shared" si="13"/>
        <v>0</v>
      </c>
      <c r="L218" s="107">
        <f t="shared" si="14"/>
        <v>0</v>
      </c>
      <c r="M218" s="12">
        <f t="shared" si="15"/>
        <v>0</v>
      </c>
    </row>
    <row r="219" spans="1:13" x14ac:dyDescent="0.2">
      <c r="A219" s="145">
        <f>Sheet1!F213</f>
        <v>0</v>
      </c>
      <c r="B219" s="56">
        <f>Sheet1!G213</f>
        <v>0</v>
      </c>
      <c r="C219" s="11">
        <f>Sheet1!H213</f>
        <v>0</v>
      </c>
      <c r="D219" s="130">
        <f>Sheet1!I213</f>
        <v>0</v>
      </c>
      <c r="E219" s="67" t="s">
        <v>85</v>
      </c>
      <c r="F219" s="68">
        <v>0</v>
      </c>
      <c r="G219" s="68" t="s">
        <v>85</v>
      </c>
      <c r="H219" s="68">
        <v>0</v>
      </c>
      <c r="I219" s="68" t="s">
        <v>85</v>
      </c>
      <c r="J219" s="133">
        <f t="shared" si="12"/>
        <v>0</v>
      </c>
      <c r="K219" s="109">
        <f t="shared" si="13"/>
        <v>0</v>
      </c>
      <c r="L219" s="107">
        <f t="shared" si="14"/>
        <v>0</v>
      </c>
      <c r="M219" s="12">
        <f t="shared" si="15"/>
        <v>0</v>
      </c>
    </row>
    <row r="220" spans="1:13" x14ac:dyDescent="0.2">
      <c r="A220" s="145">
        <f>Sheet1!F214</f>
        <v>0</v>
      </c>
      <c r="B220" s="56">
        <f>Sheet1!G214</f>
        <v>0</v>
      </c>
      <c r="C220" s="11">
        <f>Sheet1!H214</f>
        <v>0</v>
      </c>
      <c r="D220" s="130">
        <f>Sheet1!I214</f>
        <v>0</v>
      </c>
      <c r="E220" s="67" t="s">
        <v>85</v>
      </c>
      <c r="F220" s="68">
        <v>0</v>
      </c>
      <c r="G220" s="68" t="s">
        <v>85</v>
      </c>
      <c r="H220" s="68">
        <v>0</v>
      </c>
      <c r="I220" s="68" t="s">
        <v>85</v>
      </c>
      <c r="J220" s="133">
        <f t="shared" si="12"/>
        <v>0</v>
      </c>
      <c r="K220" s="109">
        <f t="shared" si="13"/>
        <v>0</v>
      </c>
      <c r="L220" s="107">
        <f t="shared" si="14"/>
        <v>0</v>
      </c>
      <c r="M220" s="12">
        <f t="shared" si="15"/>
        <v>0</v>
      </c>
    </row>
    <row r="221" spans="1:13" x14ac:dyDescent="0.2">
      <c r="A221" s="145">
        <f>Sheet1!F215</f>
        <v>0</v>
      </c>
      <c r="B221" s="56">
        <f>Sheet1!G215</f>
        <v>0</v>
      </c>
      <c r="C221" s="11">
        <f>Sheet1!H215</f>
        <v>0</v>
      </c>
      <c r="D221" s="130">
        <f>Sheet1!I215</f>
        <v>0</v>
      </c>
      <c r="E221" s="67" t="s">
        <v>85</v>
      </c>
      <c r="F221" s="68">
        <v>0</v>
      </c>
      <c r="G221" s="68" t="s">
        <v>85</v>
      </c>
      <c r="H221" s="68">
        <v>0</v>
      </c>
      <c r="I221" s="68" t="s">
        <v>85</v>
      </c>
      <c r="J221" s="133">
        <f t="shared" si="12"/>
        <v>0</v>
      </c>
      <c r="K221" s="109">
        <f t="shared" si="13"/>
        <v>0</v>
      </c>
      <c r="L221" s="107">
        <f t="shared" si="14"/>
        <v>0</v>
      </c>
      <c r="M221" s="12">
        <f t="shared" si="15"/>
        <v>0</v>
      </c>
    </row>
    <row r="222" spans="1:13" x14ac:dyDescent="0.2">
      <c r="A222" s="145">
        <f>Sheet1!F216</f>
        <v>0</v>
      </c>
      <c r="B222" s="56">
        <f>Sheet1!G216</f>
        <v>0</v>
      </c>
      <c r="C222" s="11">
        <f>Sheet1!H216</f>
        <v>0</v>
      </c>
      <c r="D222" s="130">
        <f>Sheet1!I216</f>
        <v>0</v>
      </c>
      <c r="E222" s="67" t="s">
        <v>85</v>
      </c>
      <c r="F222" s="68">
        <v>0</v>
      </c>
      <c r="G222" s="68" t="s">
        <v>85</v>
      </c>
      <c r="H222" s="68">
        <v>0</v>
      </c>
      <c r="I222" s="68" t="s">
        <v>85</v>
      </c>
      <c r="J222" s="133">
        <f t="shared" si="12"/>
        <v>0</v>
      </c>
      <c r="K222" s="109">
        <f t="shared" si="13"/>
        <v>0</v>
      </c>
      <c r="L222" s="107">
        <f t="shared" si="14"/>
        <v>0</v>
      </c>
      <c r="M222" s="12">
        <f t="shared" si="15"/>
        <v>0</v>
      </c>
    </row>
    <row r="223" spans="1:13" x14ac:dyDescent="0.2">
      <c r="A223" s="145">
        <f>Sheet1!F217</f>
        <v>0</v>
      </c>
      <c r="B223" s="56">
        <f>Sheet1!G217</f>
        <v>0</v>
      </c>
      <c r="C223" s="11">
        <f>Sheet1!H217</f>
        <v>0</v>
      </c>
      <c r="D223" s="130">
        <f>Sheet1!I217</f>
        <v>0</v>
      </c>
      <c r="E223" s="67" t="s">
        <v>85</v>
      </c>
      <c r="F223" s="68">
        <v>0</v>
      </c>
      <c r="G223" s="68" t="s">
        <v>85</v>
      </c>
      <c r="H223" s="68">
        <v>0</v>
      </c>
      <c r="I223" s="68" t="s">
        <v>85</v>
      </c>
      <c r="J223" s="133">
        <f t="shared" si="12"/>
        <v>0</v>
      </c>
      <c r="K223" s="109">
        <f t="shared" si="13"/>
        <v>0</v>
      </c>
      <c r="L223" s="107">
        <f t="shared" si="14"/>
        <v>0</v>
      </c>
      <c r="M223" s="12">
        <f t="shared" si="15"/>
        <v>0</v>
      </c>
    </row>
    <row r="224" spans="1:13" x14ac:dyDescent="0.2">
      <c r="A224" s="145">
        <f>Sheet1!F218</f>
        <v>0</v>
      </c>
      <c r="B224" s="56">
        <f>Sheet1!G218</f>
        <v>0</v>
      </c>
      <c r="C224" s="11">
        <f>Sheet1!H218</f>
        <v>0</v>
      </c>
      <c r="D224" s="130">
        <f>Sheet1!I218</f>
        <v>0</v>
      </c>
      <c r="E224" s="67" t="s">
        <v>85</v>
      </c>
      <c r="F224" s="68">
        <v>0</v>
      </c>
      <c r="G224" s="68" t="s">
        <v>85</v>
      </c>
      <c r="H224" s="68">
        <v>0</v>
      </c>
      <c r="I224" s="68" t="s">
        <v>85</v>
      </c>
      <c r="J224" s="133">
        <f t="shared" si="12"/>
        <v>0</v>
      </c>
      <c r="K224" s="109">
        <f t="shared" si="13"/>
        <v>0</v>
      </c>
      <c r="L224" s="107">
        <f t="shared" si="14"/>
        <v>0</v>
      </c>
      <c r="M224" s="12">
        <f t="shared" si="15"/>
        <v>0</v>
      </c>
    </row>
    <row r="225" spans="1:13" x14ac:dyDescent="0.2">
      <c r="A225" s="145">
        <f>Sheet1!F219</f>
        <v>0</v>
      </c>
      <c r="B225" s="56">
        <f>Sheet1!G219</f>
        <v>0</v>
      </c>
      <c r="C225" s="11">
        <f>Sheet1!H219</f>
        <v>0</v>
      </c>
      <c r="D225" s="130">
        <f>Sheet1!I219</f>
        <v>0</v>
      </c>
      <c r="E225" s="67" t="s">
        <v>85</v>
      </c>
      <c r="F225" s="68">
        <v>0</v>
      </c>
      <c r="G225" s="68" t="s">
        <v>85</v>
      </c>
      <c r="H225" s="68">
        <v>0</v>
      </c>
      <c r="I225" s="68" t="s">
        <v>85</v>
      </c>
      <c r="J225" s="133">
        <f t="shared" si="12"/>
        <v>0</v>
      </c>
      <c r="K225" s="109">
        <f t="shared" si="13"/>
        <v>0</v>
      </c>
      <c r="L225" s="107">
        <f t="shared" si="14"/>
        <v>0</v>
      </c>
      <c r="M225" s="12">
        <f t="shared" si="15"/>
        <v>0</v>
      </c>
    </row>
    <row r="226" spans="1:13" x14ac:dyDescent="0.2">
      <c r="A226" s="145">
        <f>Sheet1!F220</f>
        <v>0</v>
      </c>
      <c r="B226" s="56">
        <f>Sheet1!G220</f>
        <v>0</v>
      </c>
      <c r="C226" s="11">
        <f>Sheet1!H220</f>
        <v>0</v>
      </c>
      <c r="D226" s="130">
        <f>Sheet1!I220</f>
        <v>0</v>
      </c>
      <c r="E226" s="67" t="s">
        <v>85</v>
      </c>
      <c r="F226" s="68">
        <v>0</v>
      </c>
      <c r="G226" s="68" t="s">
        <v>85</v>
      </c>
      <c r="H226" s="68">
        <v>0</v>
      </c>
      <c r="I226" s="68" t="s">
        <v>85</v>
      </c>
      <c r="J226" s="133">
        <f t="shared" si="12"/>
        <v>0</v>
      </c>
      <c r="K226" s="109">
        <f t="shared" si="13"/>
        <v>0</v>
      </c>
      <c r="L226" s="107">
        <f t="shared" si="14"/>
        <v>0</v>
      </c>
      <c r="M226" s="12">
        <f t="shared" si="15"/>
        <v>0</v>
      </c>
    </row>
    <row r="227" spans="1:13" x14ac:dyDescent="0.2">
      <c r="A227" s="145">
        <f>Sheet1!F221</f>
        <v>0</v>
      </c>
      <c r="B227" s="56">
        <f>Sheet1!G221</f>
        <v>0</v>
      </c>
      <c r="C227" s="11">
        <f>Sheet1!H221</f>
        <v>0</v>
      </c>
      <c r="D227" s="130">
        <f>Sheet1!I221</f>
        <v>0</v>
      </c>
      <c r="E227" s="67" t="s">
        <v>85</v>
      </c>
      <c r="F227" s="68">
        <v>0</v>
      </c>
      <c r="G227" s="68" t="s">
        <v>85</v>
      </c>
      <c r="H227" s="68">
        <v>0</v>
      </c>
      <c r="I227" s="68" t="s">
        <v>85</v>
      </c>
      <c r="J227" s="133">
        <f t="shared" si="12"/>
        <v>0</v>
      </c>
      <c r="K227" s="109">
        <f t="shared" si="13"/>
        <v>0</v>
      </c>
      <c r="L227" s="107">
        <f t="shared" si="14"/>
        <v>0</v>
      </c>
      <c r="M227" s="12">
        <f t="shared" si="15"/>
        <v>0</v>
      </c>
    </row>
    <row r="228" spans="1:13" x14ac:dyDescent="0.2">
      <c r="A228" s="145">
        <f>Sheet1!F222</f>
        <v>0</v>
      </c>
      <c r="B228" s="56">
        <f>Sheet1!G222</f>
        <v>0</v>
      </c>
      <c r="C228" s="11">
        <f>Sheet1!H222</f>
        <v>0</v>
      </c>
      <c r="D228" s="130">
        <f>Sheet1!I222</f>
        <v>0</v>
      </c>
      <c r="E228" s="67" t="s">
        <v>85</v>
      </c>
      <c r="F228" s="68">
        <v>0</v>
      </c>
      <c r="G228" s="68" t="s">
        <v>85</v>
      </c>
      <c r="H228" s="68">
        <v>0</v>
      </c>
      <c r="I228" s="68" t="s">
        <v>85</v>
      </c>
      <c r="J228" s="133">
        <f t="shared" si="12"/>
        <v>0</v>
      </c>
      <c r="K228" s="109">
        <f t="shared" si="13"/>
        <v>0</v>
      </c>
      <c r="L228" s="107">
        <f t="shared" si="14"/>
        <v>0</v>
      </c>
      <c r="M228" s="12">
        <f t="shared" si="15"/>
        <v>0</v>
      </c>
    </row>
    <row r="229" spans="1:13" x14ac:dyDescent="0.2">
      <c r="A229" s="145">
        <f>Sheet1!F223</f>
        <v>0</v>
      </c>
      <c r="B229" s="56">
        <f>Sheet1!G223</f>
        <v>0</v>
      </c>
      <c r="C229" s="11">
        <f>Sheet1!H223</f>
        <v>0</v>
      </c>
      <c r="D229" s="130">
        <f>Sheet1!I223</f>
        <v>0</v>
      </c>
      <c r="E229" s="67" t="s">
        <v>85</v>
      </c>
      <c r="F229" s="68">
        <v>0</v>
      </c>
      <c r="G229" s="68" t="s">
        <v>85</v>
      </c>
      <c r="H229" s="68">
        <v>0</v>
      </c>
      <c r="I229" s="68" t="s">
        <v>85</v>
      </c>
      <c r="J229" s="133">
        <f t="shared" si="12"/>
        <v>0</v>
      </c>
      <c r="K229" s="109">
        <f t="shared" si="13"/>
        <v>0</v>
      </c>
      <c r="L229" s="107">
        <f t="shared" si="14"/>
        <v>0</v>
      </c>
      <c r="M229" s="12">
        <f t="shared" si="15"/>
        <v>0</v>
      </c>
    </row>
    <row r="230" spans="1:13" x14ac:dyDescent="0.2">
      <c r="A230" s="145">
        <f>Sheet1!F224</f>
        <v>0</v>
      </c>
      <c r="B230" s="56">
        <f>Sheet1!G224</f>
        <v>0</v>
      </c>
      <c r="C230" s="11">
        <f>Sheet1!H224</f>
        <v>0</v>
      </c>
      <c r="D230" s="130">
        <f>Sheet1!I224</f>
        <v>0</v>
      </c>
      <c r="E230" s="67" t="s">
        <v>85</v>
      </c>
      <c r="F230" s="68">
        <v>0</v>
      </c>
      <c r="G230" s="68" t="s">
        <v>85</v>
      </c>
      <c r="H230" s="68">
        <v>0</v>
      </c>
      <c r="I230" s="68" t="s">
        <v>85</v>
      </c>
      <c r="J230" s="133">
        <f t="shared" si="12"/>
        <v>0</v>
      </c>
      <c r="K230" s="109">
        <f t="shared" si="13"/>
        <v>0</v>
      </c>
      <c r="L230" s="107">
        <f t="shared" si="14"/>
        <v>0</v>
      </c>
      <c r="M230" s="12">
        <f t="shared" si="15"/>
        <v>0</v>
      </c>
    </row>
    <row r="231" spans="1:13" x14ac:dyDescent="0.2">
      <c r="A231" s="145">
        <f>Sheet1!F225</f>
        <v>0</v>
      </c>
      <c r="B231" s="56">
        <f>Sheet1!G225</f>
        <v>0</v>
      </c>
      <c r="C231" s="11">
        <f>Sheet1!H225</f>
        <v>0</v>
      </c>
      <c r="D231" s="130">
        <f>Sheet1!I225</f>
        <v>0</v>
      </c>
      <c r="E231" s="67" t="s">
        <v>85</v>
      </c>
      <c r="F231" s="68">
        <v>0</v>
      </c>
      <c r="G231" s="68" t="s">
        <v>85</v>
      </c>
      <c r="H231" s="68">
        <v>0</v>
      </c>
      <c r="I231" s="68" t="s">
        <v>85</v>
      </c>
      <c r="J231" s="133">
        <f t="shared" si="12"/>
        <v>0</v>
      </c>
      <c r="K231" s="109">
        <f t="shared" si="13"/>
        <v>0</v>
      </c>
      <c r="L231" s="107">
        <f t="shared" si="14"/>
        <v>0</v>
      </c>
      <c r="M231" s="12">
        <f t="shared" si="15"/>
        <v>0</v>
      </c>
    </row>
    <row r="232" spans="1:13" x14ac:dyDescent="0.2">
      <c r="A232" s="145">
        <f>Sheet1!F226</f>
        <v>0</v>
      </c>
      <c r="B232" s="56">
        <f>Sheet1!G226</f>
        <v>0</v>
      </c>
      <c r="C232" s="11">
        <f>Sheet1!H226</f>
        <v>0</v>
      </c>
      <c r="D232" s="130">
        <f>Sheet1!I226</f>
        <v>0</v>
      </c>
      <c r="E232" s="67" t="s">
        <v>85</v>
      </c>
      <c r="F232" s="68">
        <v>0</v>
      </c>
      <c r="G232" s="68" t="s">
        <v>85</v>
      </c>
      <c r="H232" s="68">
        <v>0</v>
      </c>
      <c r="I232" s="68" t="s">
        <v>85</v>
      </c>
      <c r="J232" s="133">
        <f t="shared" si="12"/>
        <v>0</v>
      </c>
      <c r="K232" s="109">
        <f t="shared" si="13"/>
        <v>0</v>
      </c>
      <c r="L232" s="107">
        <f t="shared" si="14"/>
        <v>0</v>
      </c>
      <c r="M232" s="12">
        <f t="shared" si="15"/>
        <v>0</v>
      </c>
    </row>
    <row r="233" spans="1:13" x14ac:dyDescent="0.2">
      <c r="A233" s="145">
        <f>Sheet1!F227</f>
        <v>0</v>
      </c>
      <c r="B233" s="56">
        <f>Sheet1!G227</f>
        <v>0</v>
      </c>
      <c r="C233" s="11">
        <f>Sheet1!H227</f>
        <v>0</v>
      </c>
      <c r="D233" s="130">
        <f>Sheet1!I227</f>
        <v>0</v>
      </c>
      <c r="E233" s="67" t="s">
        <v>85</v>
      </c>
      <c r="F233" s="68">
        <v>0</v>
      </c>
      <c r="G233" s="68" t="s">
        <v>85</v>
      </c>
      <c r="H233" s="68">
        <v>0</v>
      </c>
      <c r="I233" s="68" t="s">
        <v>85</v>
      </c>
      <c r="J233" s="133">
        <f t="shared" si="12"/>
        <v>0</v>
      </c>
      <c r="K233" s="109">
        <f t="shared" si="13"/>
        <v>0</v>
      </c>
      <c r="L233" s="107">
        <f t="shared" si="14"/>
        <v>0</v>
      </c>
      <c r="M233" s="12">
        <f t="shared" si="15"/>
        <v>0</v>
      </c>
    </row>
    <row r="234" spans="1:13" x14ac:dyDescent="0.2">
      <c r="A234" s="145">
        <f>Sheet1!F228</f>
        <v>0</v>
      </c>
      <c r="B234" s="56">
        <f>Sheet1!G228</f>
        <v>0</v>
      </c>
      <c r="C234" s="11">
        <f>Sheet1!H228</f>
        <v>0</v>
      </c>
      <c r="D234" s="130">
        <f>Sheet1!I228</f>
        <v>0</v>
      </c>
      <c r="E234" s="67" t="s">
        <v>85</v>
      </c>
      <c r="F234" s="68">
        <v>0</v>
      </c>
      <c r="G234" s="68" t="s">
        <v>85</v>
      </c>
      <c r="H234" s="68">
        <v>0</v>
      </c>
      <c r="I234" s="68" t="s">
        <v>85</v>
      </c>
      <c r="J234" s="133">
        <f t="shared" si="12"/>
        <v>0</v>
      </c>
      <c r="K234" s="109">
        <f t="shared" si="13"/>
        <v>0</v>
      </c>
      <c r="L234" s="107">
        <f t="shared" si="14"/>
        <v>0</v>
      </c>
      <c r="M234" s="12">
        <f t="shared" si="15"/>
        <v>0</v>
      </c>
    </row>
    <row r="235" spans="1:13" x14ac:dyDescent="0.2">
      <c r="A235" s="145">
        <f>Sheet1!F229</f>
        <v>0</v>
      </c>
      <c r="B235" s="56">
        <f>Sheet1!G229</f>
        <v>0</v>
      </c>
      <c r="C235" s="11">
        <f>Sheet1!H229</f>
        <v>0</v>
      </c>
      <c r="D235" s="130">
        <f>Sheet1!I229</f>
        <v>0</v>
      </c>
      <c r="E235" s="67" t="s">
        <v>85</v>
      </c>
      <c r="F235" s="68">
        <v>0</v>
      </c>
      <c r="G235" s="68" t="s">
        <v>85</v>
      </c>
      <c r="H235" s="68">
        <v>0</v>
      </c>
      <c r="I235" s="68" t="s">
        <v>85</v>
      </c>
      <c r="J235" s="133">
        <f t="shared" si="12"/>
        <v>0</v>
      </c>
      <c r="K235" s="109">
        <f t="shared" si="13"/>
        <v>0</v>
      </c>
      <c r="L235" s="107">
        <f t="shared" si="14"/>
        <v>0</v>
      </c>
      <c r="M235" s="12">
        <f t="shared" si="15"/>
        <v>0</v>
      </c>
    </row>
    <row r="236" spans="1:13" x14ac:dyDescent="0.2">
      <c r="A236" s="145">
        <f>Sheet1!F230</f>
        <v>0</v>
      </c>
      <c r="B236" s="56">
        <f>Sheet1!G230</f>
        <v>0</v>
      </c>
      <c r="C236" s="11">
        <f>Sheet1!H230</f>
        <v>0</v>
      </c>
      <c r="D236" s="130">
        <f>Sheet1!I230</f>
        <v>0</v>
      </c>
      <c r="E236" s="67" t="s">
        <v>85</v>
      </c>
      <c r="F236" s="68">
        <v>0</v>
      </c>
      <c r="G236" s="68" t="s">
        <v>85</v>
      </c>
      <c r="H236" s="68">
        <v>0</v>
      </c>
      <c r="I236" s="68" t="s">
        <v>85</v>
      </c>
      <c r="J236" s="133">
        <f t="shared" si="12"/>
        <v>0</v>
      </c>
      <c r="K236" s="109">
        <f t="shared" si="13"/>
        <v>0</v>
      </c>
      <c r="L236" s="107">
        <f t="shared" si="14"/>
        <v>0</v>
      </c>
      <c r="M236" s="12">
        <f t="shared" si="15"/>
        <v>0</v>
      </c>
    </row>
    <row r="237" spans="1:13" x14ac:dyDescent="0.2">
      <c r="A237" s="145">
        <f>Sheet1!F231</f>
        <v>0</v>
      </c>
      <c r="B237" s="56">
        <f>Sheet1!G231</f>
        <v>0</v>
      </c>
      <c r="C237" s="11">
        <f>Sheet1!H231</f>
        <v>0</v>
      </c>
      <c r="D237" s="130">
        <f>Sheet1!I231</f>
        <v>0</v>
      </c>
      <c r="E237" s="67" t="s">
        <v>85</v>
      </c>
      <c r="F237" s="68">
        <v>0</v>
      </c>
      <c r="G237" s="68" t="s">
        <v>85</v>
      </c>
      <c r="H237" s="68">
        <v>0</v>
      </c>
      <c r="I237" s="68" t="s">
        <v>85</v>
      </c>
      <c r="J237" s="133">
        <f t="shared" si="12"/>
        <v>0</v>
      </c>
      <c r="K237" s="109">
        <f t="shared" si="13"/>
        <v>0</v>
      </c>
      <c r="L237" s="107">
        <f t="shared" si="14"/>
        <v>0</v>
      </c>
      <c r="M237" s="12">
        <f t="shared" si="15"/>
        <v>0</v>
      </c>
    </row>
    <row r="238" spans="1:13" x14ac:dyDescent="0.2">
      <c r="A238" s="145">
        <f>Sheet1!F232</f>
        <v>0</v>
      </c>
      <c r="B238" s="56">
        <f>Sheet1!G232</f>
        <v>0</v>
      </c>
      <c r="C238" s="11">
        <f>Sheet1!H232</f>
        <v>0</v>
      </c>
      <c r="D238" s="130">
        <f>Sheet1!I232</f>
        <v>0</v>
      </c>
      <c r="E238" s="67" t="s">
        <v>85</v>
      </c>
      <c r="F238" s="68">
        <v>0</v>
      </c>
      <c r="G238" s="68" t="s">
        <v>85</v>
      </c>
      <c r="H238" s="68">
        <v>0</v>
      </c>
      <c r="I238" s="68" t="s">
        <v>85</v>
      </c>
      <c r="J238" s="133">
        <f t="shared" si="12"/>
        <v>0</v>
      </c>
      <c r="K238" s="109">
        <f t="shared" si="13"/>
        <v>0</v>
      </c>
      <c r="L238" s="107">
        <f t="shared" si="14"/>
        <v>0</v>
      </c>
      <c r="M238" s="12">
        <f t="shared" si="15"/>
        <v>0</v>
      </c>
    </row>
    <row r="239" spans="1:13" x14ac:dyDescent="0.2">
      <c r="A239" s="145">
        <f>Sheet1!F233</f>
        <v>0</v>
      </c>
      <c r="B239" s="56">
        <f>Sheet1!G233</f>
        <v>0</v>
      </c>
      <c r="C239" s="11">
        <f>Sheet1!H233</f>
        <v>0</v>
      </c>
      <c r="D239" s="130">
        <f>Sheet1!I233</f>
        <v>0</v>
      </c>
      <c r="E239" s="67" t="s">
        <v>85</v>
      </c>
      <c r="F239" s="68">
        <v>0</v>
      </c>
      <c r="G239" s="68" t="s">
        <v>85</v>
      </c>
      <c r="H239" s="68">
        <v>0</v>
      </c>
      <c r="I239" s="68" t="s">
        <v>85</v>
      </c>
      <c r="J239" s="133">
        <f t="shared" si="12"/>
        <v>0</v>
      </c>
      <c r="K239" s="109">
        <f t="shared" si="13"/>
        <v>0</v>
      </c>
      <c r="L239" s="107">
        <f t="shared" si="14"/>
        <v>0</v>
      </c>
      <c r="M239" s="12">
        <f t="shared" si="15"/>
        <v>0</v>
      </c>
    </row>
    <row r="240" spans="1:13" x14ac:dyDescent="0.2">
      <c r="A240" s="145">
        <f>Sheet1!F234</f>
        <v>0</v>
      </c>
      <c r="B240" s="56">
        <f>Sheet1!G234</f>
        <v>0</v>
      </c>
      <c r="C240" s="11">
        <f>Sheet1!H234</f>
        <v>0</v>
      </c>
      <c r="D240" s="130">
        <f>Sheet1!I234</f>
        <v>0</v>
      </c>
      <c r="E240" s="67" t="s">
        <v>85</v>
      </c>
      <c r="F240" s="68">
        <v>0</v>
      </c>
      <c r="G240" s="68" t="s">
        <v>85</v>
      </c>
      <c r="H240" s="68">
        <v>0</v>
      </c>
      <c r="I240" s="68" t="s">
        <v>85</v>
      </c>
      <c r="J240" s="133">
        <f t="shared" si="12"/>
        <v>0</v>
      </c>
      <c r="K240" s="109">
        <f t="shared" si="13"/>
        <v>0</v>
      </c>
      <c r="L240" s="107">
        <f t="shared" si="14"/>
        <v>0</v>
      </c>
      <c r="M240" s="12">
        <f t="shared" si="15"/>
        <v>0</v>
      </c>
    </row>
    <row r="241" spans="1:13" x14ac:dyDescent="0.2">
      <c r="A241" s="145">
        <f>Sheet1!F235</f>
        <v>0</v>
      </c>
      <c r="B241" s="56">
        <f>Sheet1!G235</f>
        <v>0</v>
      </c>
      <c r="C241" s="11">
        <f>Sheet1!H235</f>
        <v>0</v>
      </c>
      <c r="D241" s="130">
        <f>Sheet1!I235</f>
        <v>0</v>
      </c>
      <c r="E241" s="67" t="s">
        <v>85</v>
      </c>
      <c r="F241" s="68">
        <v>0</v>
      </c>
      <c r="G241" s="68" t="s">
        <v>85</v>
      </c>
      <c r="H241" s="68">
        <v>0</v>
      </c>
      <c r="I241" s="68" t="s">
        <v>85</v>
      </c>
      <c r="J241" s="133">
        <f t="shared" si="12"/>
        <v>0</v>
      </c>
      <c r="K241" s="109">
        <f t="shared" si="13"/>
        <v>0</v>
      </c>
      <c r="L241" s="107">
        <f t="shared" si="14"/>
        <v>0</v>
      </c>
      <c r="M241" s="12">
        <f t="shared" si="15"/>
        <v>0</v>
      </c>
    </row>
    <row r="242" spans="1:13" x14ac:dyDescent="0.2">
      <c r="A242" s="145">
        <f>Sheet1!F236</f>
        <v>0</v>
      </c>
      <c r="B242" s="56">
        <f>Sheet1!G236</f>
        <v>0</v>
      </c>
      <c r="C242" s="11">
        <f>Sheet1!H236</f>
        <v>0</v>
      </c>
      <c r="D242" s="130">
        <f>Sheet1!I236</f>
        <v>0</v>
      </c>
      <c r="E242" s="67" t="s">
        <v>85</v>
      </c>
      <c r="F242" s="68">
        <v>0</v>
      </c>
      <c r="G242" s="68" t="s">
        <v>85</v>
      </c>
      <c r="H242" s="68">
        <v>0</v>
      </c>
      <c r="I242" s="68" t="s">
        <v>85</v>
      </c>
      <c r="J242" s="133">
        <f t="shared" si="12"/>
        <v>0</v>
      </c>
      <c r="K242" s="109">
        <f t="shared" si="13"/>
        <v>0</v>
      </c>
      <c r="L242" s="107">
        <f t="shared" si="14"/>
        <v>0</v>
      </c>
      <c r="M242" s="12">
        <f t="shared" si="15"/>
        <v>0</v>
      </c>
    </row>
    <row r="243" spans="1:13" x14ac:dyDescent="0.2">
      <c r="A243" s="145">
        <f>Sheet1!F237</f>
        <v>0</v>
      </c>
      <c r="B243" s="56">
        <f>Sheet1!G237</f>
        <v>0</v>
      </c>
      <c r="C243" s="11">
        <f>Sheet1!H237</f>
        <v>0</v>
      </c>
      <c r="D243" s="130">
        <f>Sheet1!I237</f>
        <v>0</v>
      </c>
      <c r="E243" s="67" t="s">
        <v>85</v>
      </c>
      <c r="F243" s="68">
        <v>0</v>
      </c>
      <c r="G243" s="68" t="s">
        <v>85</v>
      </c>
      <c r="H243" s="68">
        <v>0</v>
      </c>
      <c r="I243" s="68" t="s">
        <v>85</v>
      </c>
      <c r="J243" s="133">
        <f t="shared" si="12"/>
        <v>0</v>
      </c>
      <c r="K243" s="109">
        <f t="shared" si="13"/>
        <v>0</v>
      </c>
      <c r="L243" s="107">
        <f t="shared" si="14"/>
        <v>0</v>
      </c>
      <c r="M243" s="12">
        <f t="shared" si="15"/>
        <v>0</v>
      </c>
    </row>
    <row r="244" spans="1:13" x14ac:dyDescent="0.2">
      <c r="A244" s="145">
        <f>Sheet1!F238</f>
        <v>0</v>
      </c>
      <c r="B244" s="56">
        <f>Sheet1!G238</f>
        <v>0</v>
      </c>
      <c r="C244" s="11">
        <f>Sheet1!H238</f>
        <v>0</v>
      </c>
      <c r="D244" s="130">
        <f>Sheet1!I238</f>
        <v>0</v>
      </c>
      <c r="E244" s="67" t="s">
        <v>85</v>
      </c>
      <c r="F244" s="68">
        <v>0</v>
      </c>
      <c r="G244" s="68" t="s">
        <v>85</v>
      </c>
      <c r="H244" s="68">
        <v>0</v>
      </c>
      <c r="I244" s="68" t="s">
        <v>85</v>
      </c>
      <c r="J244" s="133">
        <f t="shared" si="12"/>
        <v>0</v>
      </c>
      <c r="K244" s="109">
        <f t="shared" si="13"/>
        <v>0</v>
      </c>
      <c r="L244" s="107">
        <f t="shared" si="14"/>
        <v>0</v>
      </c>
      <c r="M244" s="12">
        <f t="shared" si="15"/>
        <v>0</v>
      </c>
    </row>
    <row r="245" spans="1:13" x14ac:dyDescent="0.2">
      <c r="A245" s="145">
        <f>Sheet1!F239</f>
        <v>0</v>
      </c>
      <c r="B245" s="56">
        <f>Sheet1!G239</f>
        <v>0</v>
      </c>
      <c r="C245" s="11">
        <f>Sheet1!H239</f>
        <v>0</v>
      </c>
      <c r="D245" s="130">
        <f>Sheet1!I239</f>
        <v>0</v>
      </c>
      <c r="E245" s="67" t="s">
        <v>85</v>
      </c>
      <c r="F245" s="68">
        <v>0</v>
      </c>
      <c r="G245" s="68" t="s">
        <v>85</v>
      </c>
      <c r="H245" s="68">
        <v>0</v>
      </c>
      <c r="I245" s="68" t="s">
        <v>85</v>
      </c>
      <c r="J245" s="133">
        <f t="shared" si="12"/>
        <v>0</v>
      </c>
      <c r="K245" s="109">
        <f t="shared" si="13"/>
        <v>0</v>
      </c>
      <c r="L245" s="107">
        <f t="shared" si="14"/>
        <v>0</v>
      </c>
      <c r="M245" s="12">
        <f t="shared" si="15"/>
        <v>0</v>
      </c>
    </row>
    <row r="246" spans="1:13" x14ac:dyDescent="0.2">
      <c r="A246" s="145">
        <f>Sheet1!F240</f>
        <v>0</v>
      </c>
      <c r="B246" s="56">
        <f>Sheet1!G240</f>
        <v>0</v>
      </c>
      <c r="C246" s="11">
        <f>Sheet1!H240</f>
        <v>0</v>
      </c>
      <c r="D246" s="130">
        <f>Sheet1!I240</f>
        <v>0</v>
      </c>
      <c r="E246" s="67" t="s">
        <v>85</v>
      </c>
      <c r="F246" s="68">
        <v>0</v>
      </c>
      <c r="G246" s="68" t="s">
        <v>85</v>
      </c>
      <c r="H246" s="68">
        <v>0</v>
      </c>
      <c r="I246" s="68" t="s">
        <v>85</v>
      </c>
      <c r="J246" s="133">
        <f t="shared" si="12"/>
        <v>0</v>
      </c>
      <c r="K246" s="109">
        <f t="shared" si="13"/>
        <v>0</v>
      </c>
      <c r="L246" s="107">
        <f t="shared" si="14"/>
        <v>0</v>
      </c>
      <c r="M246" s="12">
        <f t="shared" si="15"/>
        <v>0</v>
      </c>
    </row>
    <row r="247" spans="1:13" x14ac:dyDescent="0.2">
      <c r="A247" s="145">
        <f>Sheet1!F241</f>
        <v>0</v>
      </c>
      <c r="B247" s="56">
        <f>Sheet1!G241</f>
        <v>0</v>
      </c>
      <c r="C247" s="11">
        <f>Sheet1!H241</f>
        <v>0</v>
      </c>
      <c r="D247" s="130">
        <f>Sheet1!I241</f>
        <v>0</v>
      </c>
      <c r="E247" s="67" t="s">
        <v>85</v>
      </c>
      <c r="F247" s="68">
        <v>0</v>
      </c>
      <c r="G247" s="68" t="s">
        <v>85</v>
      </c>
      <c r="H247" s="68">
        <v>0</v>
      </c>
      <c r="I247" s="68" t="s">
        <v>85</v>
      </c>
      <c r="J247" s="133">
        <f t="shared" si="12"/>
        <v>0</v>
      </c>
      <c r="K247" s="109">
        <f t="shared" si="13"/>
        <v>0</v>
      </c>
      <c r="L247" s="107">
        <f t="shared" si="14"/>
        <v>0</v>
      </c>
      <c r="M247" s="12">
        <f t="shared" si="15"/>
        <v>0</v>
      </c>
    </row>
    <row r="248" spans="1:13" x14ac:dyDescent="0.2">
      <c r="A248" s="145">
        <f>Sheet1!F242</f>
        <v>0</v>
      </c>
      <c r="B248" s="56">
        <f>Sheet1!G242</f>
        <v>0</v>
      </c>
      <c r="C248" s="11">
        <f>Sheet1!H242</f>
        <v>0</v>
      </c>
      <c r="D248" s="130">
        <f>Sheet1!I242</f>
        <v>0</v>
      </c>
      <c r="E248" s="67" t="s">
        <v>85</v>
      </c>
      <c r="F248" s="68">
        <v>0</v>
      </c>
      <c r="G248" s="68" t="s">
        <v>85</v>
      </c>
      <c r="H248" s="68">
        <v>0</v>
      </c>
      <c r="I248" s="68" t="s">
        <v>85</v>
      </c>
      <c r="J248" s="133">
        <f t="shared" si="12"/>
        <v>0</v>
      </c>
      <c r="K248" s="109">
        <f t="shared" si="13"/>
        <v>0</v>
      </c>
      <c r="L248" s="107">
        <f t="shared" si="14"/>
        <v>0</v>
      </c>
      <c r="M248" s="12">
        <f t="shared" si="15"/>
        <v>0</v>
      </c>
    </row>
    <row r="249" spans="1:13" x14ac:dyDescent="0.2">
      <c r="A249" s="145">
        <f>Sheet1!F243</f>
        <v>0</v>
      </c>
      <c r="B249" s="56">
        <f>Sheet1!G243</f>
        <v>0</v>
      </c>
      <c r="C249" s="11">
        <f>Sheet1!H243</f>
        <v>0</v>
      </c>
      <c r="D249" s="130">
        <f>Sheet1!I243</f>
        <v>0</v>
      </c>
      <c r="E249" s="67" t="s">
        <v>85</v>
      </c>
      <c r="F249" s="68">
        <v>0</v>
      </c>
      <c r="G249" s="68" t="s">
        <v>85</v>
      </c>
      <c r="H249" s="68">
        <v>0</v>
      </c>
      <c r="I249" s="68" t="s">
        <v>85</v>
      </c>
      <c r="J249" s="133">
        <f t="shared" si="12"/>
        <v>0</v>
      </c>
      <c r="K249" s="109">
        <f t="shared" si="13"/>
        <v>0</v>
      </c>
      <c r="L249" s="107">
        <f t="shared" si="14"/>
        <v>0</v>
      </c>
      <c r="M249" s="12">
        <f t="shared" si="15"/>
        <v>0</v>
      </c>
    </row>
    <row r="250" spans="1:13" x14ac:dyDescent="0.2">
      <c r="A250" s="145">
        <f>Sheet1!F244</f>
        <v>0</v>
      </c>
      <c r="B250" s="56">
        <f>Sheet1!G244</f>
        <v>0</v>
      </c>
      <c r="C250" s="11">
        <f>Sheet1!H244</f>
        <v>0</v>
      </c>
      <c r="D250" s="130">
        <f>Sheet1!I244</f>
        <v>0</v>
      </c>
      <c r="E250" s="67" t="s">
        <v>85</v>
      </c>
      <c r="F250" s="68">
        <v>0</v>
      </c>
      <c r="G250" s="68" t="s">
        <v>85</v>
      </c>
      <c r="H250" s="68">
        <v>0</v>
      </c>
      <c r="I250" s="68" t="s">
        <v>85</v>
      </c>
      <c r="J250" s="133">
        <f t="shared" si="12"/>
        <v>0</v>
      </c>
      <c r="K250" s="109">
        <f t="shared" si="13"/>
        <v>0</v>
      </c>
      <c r="L250" s="107">
        <f t="shared" si="14"/>
        <v>0</v>
      </c>
      <c r="M250" s="12">
        <f t="shared" si="15"/>
        <v>0</v>
      </c>
    </row>
    <row r="251" spans="1:13" x14ac:dyDescent="0.2">
      <c r="A251" s="145">
        <f>Sheet1!F245</f>
        <v>0</v>
      </c>
      <c r="B251" s="56">
        <f>Sheet1!G245</f>
        <v>0</v>
      </c>
      <c r="C251" s="11">
        <f>Sheet1!H245</f>
        <v>0</v>
      </c>
      <c r="D251" s="130">
        <f>Sheet1!I245</f>
        <v>0</v>
      </c>
      <c r="E251" s="67" t="s">
        <v>85</v>
      </c>
      <c r="F251" s="68">
        <v>0</v>
      </c>
      <c r="G251" s="68" t="s">
        <v>85</v>
      </c>
      <c r="H251" s="68">
        <v>0</v>
      </c>
      <c r="I251" s="68" t="s">
        <v>85</v>
      </c>
      <c r="J251" s="133">
        <f t="shared" si="12"/>
        <v>0</v>
      </c>
      <c r="K251" s="109">
        <f t="shared" si="13"/>
        <v>0</v>
      </c>
      <c r="L251" s="107">
        <f t="shared" si="14"/>
        <v>0</v>
      </c>
      <c r="M251" s="12">
        <f t="shared" si="15"/>
        <v>0</v>
      </c>
    </row>
    <row r="252" spans="1:13" x14ac:dyDescent="0.2">
      <c r="A252" s="145">
        <f>Sheet1!F246</f>
        <v>0</v>
      </c>
      <c r="B252" s="56">
        <f>Sheet1!G246</f>
        <v>0</v>
      </c>
      <c r="C252" s="11">
        <f>Sheet1!H246</f>
        <v>0</v>
      </c>
      <c r="D252" s="130">
        <f>Sheet1!I246</f>
        <v>0</v>
      </c>
      <c r="E252" s="67" t="s">
        <v>85</v>
      </c>
      <c r="F252" s="68">
        <v>0</v>
      </c>
      <c r="G252" s="68" t="s">
        <v>85</v>
      </c>
      <c r="H252" s="68">
        <v>0</v>
      </c>
      <c r="I252" s="68" t="s">
        <v>85</v>
      </c>
      <c r="J252" s="133">
        <f t="shared" si="12"/>
        <v>0</v>
      </c>
      <c r="K252" s="109">
        <f t="shared" si="13"/>
        <v>0</v>
      </c>
      <c r="L252" s="107">
        <f t="shared" si="14"/>
        <v>0</v>
      </c>
      <c r="M252" s="12">
        <f t="shared" si="15"/>
        <v>0</v>
      </c>
    </row>
    <row r="253" spans="1:13" x14ac:dyDescent="0.2">
      <c r="A253" s="145">
        <f>Sheet1!F247</f>
        <v>0</v>
      </c>
      <c r="B253" s="56">
        <f>Sheet1!G247</f>
        <v>0</v>
      </c>
      <c r="C253" s="11">
        <f>Sheet1!H247</f>
        <v>0</v>
      </c>
      <c r="D253" s="130">
        <f>Sheet1!I247</f>
        <v>0</v>
      </c>
      <c r="E253" s="67" t="s">
        <v>85</v>
      </c>
      <c r="F253" s="68">
        <v>0</v>
      </c>
      <c r="G253" s="68" t="s">
        <v>85</v>
      </c>
      <c r="H253" s="68">
        <v>0</v>
      </c>
      <c r="I253" s="68" t="s">
        <v>85</v>
      </c>
      <c r="J253" s="133">
        <f t="shared" si="12"/>
        <v>0</v>
      </c>
      <c r="K253" s="109">
        <f t="shared" si="13"/>
        <v>0</v>
      </c>
      <c r="L253" s="107">
        <f t="shared" si="14"/>
        <v>0</v>
      </c>
      <c r="M253" s="12">
        <f t="shared" si="15"/>
        <v>0</v>
      </c>
    </row>
    <row r="254" spans="1:13" x14ac:dyDescent="0.2">
      <c r="A254" s="145">
        <f>Sheet1!F248</f>
        <v>0</v>
      </c>
      <c r="B254" s="56">
        <f>Sheet1!G248</f>
        <v>0</v>
      </c>
      <c r="C254" s="11">
        <f>Sheet1!H248</f>
        <v>0</v>
      </c>
      <c r="D254" s="130">
        <f>Sheet1!I248</f>
        <v>0</v>
      </c>
      <c r="E254" s="67" t="s">
        <v>85</v>
      </c>
      <c r="F254" s="68">
        <v>0</v>
      </c>
      <c r="G254" s="68" t="s">
        <v>85</v>
      </c>
      <c r="H254" s="68">
        <v>0</v>
      </c>
      <c r="I254" s="68" t="s">
        <v>85</v>
      </c>
      <c r="J254" s="133">
        <f t="shared" si="12"/>
        <v>0</v>
      </c>
      <c r="K254" s="109">
        <f t="shared" si="13"/>
        <v>0</v>
      </c>
      <c r="L254" s="107">
        <f t="shared" si="14"/>
        <v>0</v>
      </c>
      <c r="M254" s="12">
        <f t="shared" si="15"/>
        <v>0</v>
      </c>
    </row>
    <row r="255" spans="1:13" x14ac:dyDescent="0.2">
      <c r="A255" s="145">
        <f>Sheet1!F249</f>
        <v>0</v>
      </c>
      <c r="B255" s="56">
        <f>Sheet1!G249</f>
        <v>0</v>
      </c>
      <c r="C255" s="11">
        <f>Sheet1!H249</f>
        <v>0</v>
      </c>
      <c r="D255" s="130">
        <f>Sheet1!I249</f>
        <v>0</v>
      </c>
      <c r="E255" s="67" t="s">
        <v>85</v>
      </c>
      <c r="F255" s="68">
        <v>0</v>
      </c>
      <c r="G255" s="68" t="s">
        <v>85</v>
      </c>
      <c r="H255" s="68">
        <v>0</v>
      </c>
      <c r="I255" s="68" t="s">
        <v>85</v>
      </c>
      <c r="J255" s="133">
        <f t="shared" si="12"/>
        <v>0</v>
      </c>
      <c r="K255" s="109">
        <f t="shared" si="13"/>
        <v>0</v>
      </c>
      <c r="L255" s="107">
        <f t="shared" si="14"/>
        <v>0</v>
      </c>
      <c r="M255" s="12">
        <f t="shared" si="15"/>
        <v>0</v>
      </c>
    </row>
    <row r="256" spans="1:13" x14ac:dyDescent="0.2">
      <c r="A256" s="145">
        <f>Sheet1!F250</f>
        <v>0</v>
      </c>
      <c r="B256" s="56">
        <f>Sheet1!G250</f>
        <v>0</v>
      </c>
      <c r="C256" s="11">
        <f>Sheet1!H250</f>
        <v>0</v>
      </c>
      <c r="D256" s="130">
        <f>Sheet1!I250</f>
        <v>0</v>
      </c>
      <c r="E256" s="67" t="s">
        <v>85</v>
      </c>
      <c r="F256" s="68">
        <v>0</v>
      </c>
      <c r="G256" s="68" t="s">
        <v>85</v>
      </c>
      <c r="H256" s="68">
        <v>0</v>
      </c>
      <c r="I256" s="68" t="s">
        <v>85</v>
      </c>
      <c r="J256" s="133">
        <f t="shared" si="12"/>
        <v>0</v>
      </c>
      <c r="K256" s="109">
        <f t="shared" si="13"/>
        <v>0</v>
      </c>
      <c r="L256" s="107">
        <f t="shared" si="14"/>
        <v>0</v>
      </c>
      <c r="M256" s="12">
        <f t="shared" si="15"/>
        <v>0</v>
      </c>
    </row>
    <row r="257" spans="1:13" x14ac:dyDescent="0.2">
      <c r="A257" s="145">
        <f>Sheet1!F251</f>
        <v>0</v>
      </c>
      <c r="B257" s="56">
        <f>Sheet1!G251</f>
        <v>0</v>
      </c>
      <c r="C257" s="11">
        <f>Sheet1!H251</f>
        <v>0</v>
      </c>
      <c r="D257" s="130">
        <f>Sheet1!I251</f>
        <v>0</v>
      </c>
      <c r="E257" s="67" t="s">
        <v>85</v>
      </c>
      <c r="F257" s="68">
        <v>0</v>
      </c>
      <c r="G257" s="68" t="s">
        <v>85</v>
      </c>
      <c r="H257" s="68">
        <v>0</v>
      </c>
      <c r="I257" s="68" t="s">
        <v>85</v>
      </c>
      <c r="J257" s="133">
        <f t="shared" si="12"/>
        <v>0</v>
      </c>
      <c r="K257" s="109">
        <f t="shared" si="13"/>
        <v>0</v>
      </c>
      <c r="L257" s="107">
        <f t="shared" si="14"/>
        <v>0</v>
      </c>
      <c r="M257" s="12">
        <f t="shared" si="15"/>
        <v>0</v>
      </c>
    </row>
    <row r="258" spans="1:13" ht="13.5" thickBot="1" x14ac:dyDescent="0.25">
      <c r="A258" s="146">
        <f>Sheet1!F252</f>
        <v>0</v>
      </c>
      <c r="B258" s="57">
        <f>Sheet1!G252</f>
        <v>0</v>
      </c>
      <c r="C258" s="58">
        <f>Sheet1!H252</f>
        <v>0</v>
      </c>
      <c r="D258" s="131">
        <f>Sheet1!I252</f>
        <v>0</v>
      </c>
      <c r="E258" s="69" t="s">
        <v>85</v>
      </c>
      <c r="F258" s="70">
        <v>0</v>
      </c>
      <c r="G258" s="70" t="s">
        <v>85</v>
      </c>
      <c r="H258" s="70">
        <v>0</v>
      </c>
      <c r="I258" s="70" t="s">
        <v>85</v>
      </c>
      <c r="J258" s="134">
        <f t="shared" si="12"/>
        <v>0</v>
      </c>
      <c r="K258" s="110">
        <f t="shared" si="13"/>
        <v>0</v>
      </c>
      <c r="L258" s="108">
        <f t="shared" si="14"/>
        <v>0</v>
      </c>
      <c r="M258" s="61">
        <f t="shared" si="15"/>
        <v>0</v>
      </c>
    </row>
  </sheetData>
  <sheetProtection password="CC98" sheet="1" formatCells="0" formatRows="0"/>
  <mergeCells count="10">
    <mergeCell ref="F8:H8"/>
    <mergeCell ref="G9:H9"/>
    <mergeCell ref="G13:H13"/>
    <mergeCell ref="C9:D10"/>
    <mergeCell ref="C12:D13"/>
    <mergeCell ref="B9:B10"/>
    <mergeCell ref="B12:B13"/>
    <mergeCell ref="G11:H11"/>
    <mergeCell ref="G10:H10"/>
    <mergeCell ref="G12:H12"/>
  </mergeCells>
  <phoneticPr fontId="3" type="noConversion"/>
  <conditionalFormatting sqref="F17:I258">
    <cfRule type="cellIs" dxfId="1" priority="3" stopIfTrue="1" operator="lessThan">
      <formula>0</formula>
    </cfRule>
  </conditionalFormatting>
  <conditionalFormatting sqref="M17:M258">
    <cfRule type="expression" dxfId="0" priority="1" stopIfTrue="1">
      <formula>$M17&lt;-100</formula>
    </cfRule>
  </conditionalFormatting>
  <dataValidations count="1">
    <dataValidation type="list" allowBlank="1" showInputMessage="1" showErrorMessage="1" error="That value cannot be entered here. Please refer to the Key to Cost Centre Types at the top of the page" sqref="E17:E258">
      <formula1>"L,E,G,C,T"</formula1>
    </dataValidation>
  </dataValidations>
  <pageMargins left="0.19685039370078741" right="0.19685039370078741" top="0.98425196850393704" bottom="0.98425196850393704" header="0.19685039370078741" footer="0.19685039370078741"/>
  <pageSetup paperSize="9" scale="64" orientation="landscape" blackAndWhite="1" r:id="rId1"/>
  <headerFooter alignWithMargins="0">
    <oddHeader>&amp;R&amp;F</oddHeader>
    <oddFooter>&amp;LFormat Prepared by the Schools Finance Team&amp;C&amp;P&amp;RPrinted &amp;D
at &amp;T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91" r:id="rId4" name="Button 43">
              <controlPr defaultSize="0" print="0" autoFill="0" autoPict="0" macro="[0]!UpdateDetails">
                <anchor moveWithCells="1" sizeWithCells="1">
                  <from>
                    <xdr:col>1</xdr:col>
                    <xdr:colOff>123825</xdr:colOff>
                    <xdr:row>4</xdr:row>
                    <xdr:rowOff>0</xdr:rowOff>
                  </from>
                  <to>
                    <xdr:col>1</xdr:col>
                    <xdr:colOff>1476375</xdr:colOff>
                    <xdr:row>7</xdr:row>
                    <xdr:rowOff>0</xdr:rowOff>
                  </to>
                </anchor>
              </controlPr>
            </control>
          </mc:Choice>
        </mc:AlternateContent>
        <mc:AlternateContent xmlns:mc="http://schemas.openxmlformats.org/markup-compatibility/2006">
          <mc:Choice Requires="x14">
            <control shapeId="2093" r:id="rId5" name="Button 45">
              <controlPr defaultSize="0" print="0" autoFill="0" autoPict="0" macro="[0]!StoreData">
                <anchor moveWithCells="1" sizeWithCells="1">
                  <from>
                    <xdr:col>1</xdr:col>
                    <xdr:colOff>1638300</xdr:colOff>
                    <xdr:row>4</xdr:row>
                    <xdr:rowOff>0</xdr:rowOff>
                  </from>
                  <to>
                    <xdr:col>1</xdr:col>
                    <xdr:colOff>2857500</xdr:colOff>
                    <xdr:row>7</xdr:row>
                    <xdr:rowOff>0</xdr:rowOff>
                  </to>
                </anchor>
              </controlPr>
            </control>
          </mc:Choice>
        </mc:AlternateContent>
        <mc:AlternateContent xmlns:mc="http://schemas.openxmlformats.org/markup-compatibility/2006">
          <mc:Choice Requires="x14">
            <control shapeId="2094" r:id="rId6" name="Button 46">
              <controlPr defaultSize="0" print="0" autoFill="0" autoPict="0" macro="[0]!PrintReport">
                <anchor moveWithCells="1" sizeWithCells="1">
                  <from>
                    <xdr:col>7</xdr:col>
                    <xdr:colOff>447675</xdr:colOff>
                    <xdr:row>1</xdr:row>
                    <xdr:rowOff>38100</xdr:rowOff>
                  </from>
                  <to>
                    <xdr:col>8</xdr:col>
                    <xdr:colOff>1228725</xdr:colOff>
                    <xdr:row>2</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D268"/>
  <sheetViews>
    <sheetView tabSelected="1" topLeftCell="A4" zoomScaleNormal="100" workbookViewId="0">
      <selection activeCell="J15" sqref="J15:K15"/>
    </sheetView>
  </sheetViews>
  <sheetFormatPr defaultRowHeight="12.75" x14ac:dyDescent="0.2"/>
  <cols>
    <col min="1" max="1" width="2.7109375" style="17" customWidth="1"/>
    <col min="2" max="2" width="5.140625" style="17" customWidth="1"/>
    <col min="3" max="7" width="9.140625" style="17"/>
    <col min="8" max="8" width="7.7109375" style="17" customWidth="1"/>
    <col min="9" max="9" width="6.140625" style="17" customWidth="1"/>
    <col min="10" max="10" width="9.140625" style="17"/>
    <col min="11" max="11" width="6.28515625" style="17" customWidth="1"/>
    <col min="12" max="12" width="4.85546875" style="17" customWidth="1"/>
    <col min="13" max="13" width="2.7109375" style="17" customWidth="1"/>
    <col min="14" max="16384" width="9.140625" style="20"/>
  </cols>
  <sheetData>
    <row r="1" spans="1:56" ht="6" customHeight="1" x14ac:dyDescent="0.2">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row>
    <row r="2" spans="1:56" ht="27" customHeight="1" x14ac:dyDescent="0.2">
      <c r="B2" s="213" t="s">
        <v>110</v>
      </c>
      <c r="C2" s="214"/>
      <c r="D2" s="214"/>
      <c r="E2" s="214"/>
      <c r="F2" s="214"/>
      <c r="G2" s="214"/>
      <c r="H2" s="214"/>
      <c r="I2" s="214"/>
      <c r="J2" s="215" t="s">
        <v>215</v>
      </c>
      <c r="K2" s="215"/>
      <c r="L2" s="216"/>
      <c r="M2" s="149" t="str">
        <f>IF(N2="","","&lt;=")</f>
        <v/>
      </c>
      <c r="N2" s="207" t="str">
        <f>IF(OR(J2="(enter financial year)",J2=""),"Please enter the financial year, using the format 20xx-xx (e.g. 2018-19)","")</f>
        <v/>
      </c>
      <c r="O2" s="207"/>
      <c r="P2" s="207"/>
      <c r="Q2" s="20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row>
    <row r="3" spans="1:56" ht="156" customHeight="1" x14ac:dyDescent="0.2">
      <c r="B3" s="95"/>
      <c r="C3" s="211" t="s">
        <v>111</v>
      </c>
      <c r="D3" s="212"/>
      <c r="E3" s="212"/>
      <c r="F3" s="212"/>
      <c r="G3" s="212"/>
      <c r="H3" s="212"/>
      <c r="I3" s="212"/>
      <c r="J3" s="212"/>
      <c r="K3" s="212"/>
      <c r="L3" s="96"/>
      <c r="M3" s="100"/>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row>
    <row r="4" spans="1:56" ht="13.5" customHeight="1" x14ac:dyDescent="0.2">
      <c r="B4" s="97"/>
      <c r="C4" s="98"/>
      <c r="D4" s="98"/>
      <c r="E4" s="98"/>
      <c r="F4" s="98"/>
      <c r="G4" s="98"/>
      <c r="H4" s="98"/>
      <c r="I4" s="98"/>
      <c r="J4" s="98"/>
      <c r="K4" s="98"/>
      <c r="L4" s="99"/>
      <c r="M4" s="100"/>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row>
    <row r="5" spans="1:56" ht="12" customHeight="1" x14ac:dyDescent="0.2">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row>
    <row r="6" spans="1:56" x14ac:dyDescent="0.2">
      <c r="B6" s="74"/>
      <c r="C6" s="75"/>
      <c r="D6" s="75"/>
      <c r="E6" s="75"/>
      <c r="F6" s="75"/>
      <c r="G6" s="75"/>
      <c r="H6" s="75"/>
      <c r="I6" s="75"/>
      <c r="J6" s="75"/>
      <c r="K6" s="75"/>
      <c r="L6" s="76"/>
      <c r="M6" s="25"/>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row>
    <row r="7" spans="1:56" s="23" customFormat="1" ht="12.75" customHeight="1" x14ac:dyDescent="0.2">
      <c r="A7" s="21"/>
      <c r="B7" s="77"/>
      <c r="C7" s="150" t="str">
        <f>IF(N2="","Estimated Revenue Balances as at 31/03/"&amp;RIGHT(J2,2),"Please enter financial year above")</f>
        <v>Estimated Revenue Balances as at 31/03/20</v>
      </c>
      <c r="D7" s="26"/>
      <c r="E7" s="26"/>
      <c r="F7" s="26"/>
      <c r="G7" s="26"/>
      <c r="H7" s="26"/>
      <c r="I7" s="26"/>
      <c r="J7" s="22"/>
      <c r="K7" s="22"/>
      <c r="L7" s="79"/>
      <c r="M7" s="26"/>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row>
    <row r="8" spans="1:56" ht="6" customHeight="1" x14ac:dyDescent="0.2">
      <c r="B8" s="80"/>
      <c r="C8" s="25"/>
      <c r="D8" s="25"/>
      <c r="E8" s="25"/>
      <c r="F8" s="25"/>
      <c r="G8" s="25"/>
      <c r="H8" s="25"/>
      <c r="I8" s="25"/>
      <c r="J8" s="25"/>
      <c r="K8" s="25"/>
      <c r="L8" s="81"/>
      <c r="M8" s="25"/>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row>
    <row r="9" spans="1:56" s="23" customFormat="1" ht="25.5" customHeight="1" x14ac:dyDescent="0.2">
      <c r="A9" s="21"/>
      <c r="B9" s="77"/>
      <c r="C9" s="209" t="s">
        <v>106</v>
      </c>
      <c r="D9" s="209"/>
      <c r="E9" s="209"/>
      <c r="F9" s="209"/>
      <c r="G9" s="209"/>
      <c r="H9" s="209"/>
      <c r="I9" s="24"/>
      <c r="J9" s="205">
        <f>SUMIF(Calculator!$E$17:$E$258,"",Calculator!$J$17:$J$258)</f>
        <v>51634.960000000006</v>
      </c>
      <c r="K9" s="206"/>
      <c r="L9" s="79"/>
      <c r="M9" s="26"/>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row>
    <row r="10" spans="1:56" ht="6" customHeight="1" x14ac:dyDescent="0.2">
      <c r="B10" s="80"/>
      <c r="C10" s="25"/>
      <c r="D10" s="25"/>
      <c r="E10" s="25"/>
      <c r="F10" s="25"/>
      <c r="G10" s="25"/>
      <c r="H10" s="25"/>
      <c r="I10" s="25"/>
      <c r="J10" s="25"/>
      <c r="K10" s="25"/>
      <c r="L10" s="81"/>
      <c r="M10" s="25"/>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row>
    <row r="11" spans="1:56" s="23" customFormat="1" ht="25.5" customHeight="1" x14ac:dyDescent="0.2">
      <c r="A11" s="21"/>
      <c r="B11" s="77"/>
      <c r="C11" s="26" t="s">
        <v>53</v>
      </c>
      <c r="D11" s="26"/>
      <c r="E11" s="26"/>
      <c r="F11" s="26"/>
      <c r="G11" s="26"/>
      <c r="H11" s="26"/>
      <c r="I11" s="26"/>
      <c r="J11" s="205">
        <f>SUMIF(Calculator!$E$17:$E$258,"",Calculator!$K$17:$K$258)</f>
        <v>14863.300000000001</v>
      </c>
      <c r="K11" s="206"/>
      <c r="L11" s="79"/>
      <c r="M11" s="26"/>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row>
    <row r="12" spans="1:56" ht="6" customHeight="1" x14ac:dyDescent="0.2">
      <c r="B12" s="80"/>
      <c r="C12" s="25"/>
      <c r="D12" s="25"/>
      <c r="E12" s="25"/>
      <c r="F12" s="25"/>
      <c r="G12" s="25"/>
      <c r="H12" s="25"/>
      <c r="I12" s="25"/>
      <c r="J12" s="25"/>
      <c r="K12" s="25"/>
      <c r="L12" s="81"/>
      <c r="M12" s="25"/>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row>
    <row r="13" spans="1:56" ht="25.5" hidden="1" customHeight="1" x14ac:dyDescent="0.2">
      <c r="B13" s="80"/>
      <c r="C13" s="210" t="s">
        <v>63</v>
      </c>
      <c r="D13" s="210"/>
      <c r="E13" s="210"/>
      <c r="F13" s="210"/>
      <c r="G13" s="210"/>
      <c r="H13" s="210"/>
      <c r="I13" s="25"/>
      <c r="J13" s="205"/>
      <c r="K13" s="206"/>
      <c r="L13" s="81"/>
      <c r="M13" s="25"/>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row>
    <row r="14" spans="1:56" ht="6" hidden="1" customHeight="1" x14ac:dyDescent="0.2">
      <c r="B14" s="80"/>
      <c r="C14" s="25"/>
      <c r="D14" s="25"/>
      <c r="E14" s="25"/>
      <c r="F14" s="25"/>
      <c r="G14" s="25"/>
      <c r="H14" s="25"/>
      <c r="I14" s="25"/>
      <c r="J14" s="25"/>
      <c r="K14" s="25"/>
      <c r="L14" s="81"/>
      <c r="M14" s="25"/>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row>
    <row r="15" spans="1:56" s="23" customFormat="1" ht="25.5" customHeight="1" x14ac:dyDescent="0.2">
      <c r="A15" s="21"/>
      <c r="B15" s="77"/>
      <c r="C15" s="26" t="s">
        <v>54</v>
      </c>
      <c r="D15" s="26"/>
      <c r="E15" s="26"/>
      <c r="F15" s="26"/>
      <c r="G15" s="26"/>
      <c r="H15" s="26"/>
      <c r="I15" s="26"/>
      <c r="J15" s="205">
        <f>SUMIF(Calculator!$E$17:$E$258,"G",Calculator!$J$17:$J$258)</f>
        <v>25015</v>
      </c>
      <c r="K15" s="206"/>
      <c r="L15" s="79"/>
      <c r="M15" s="26"/>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row>
    <row r="16" spans="1:56" ht="6" customHeight="1" x14ac:dyDescent="0.2">
      <c r="B16" s="80"/>
      <c r="C16" s="25"/>
      <c r="D16" s="25"/>
      <c r="E16" s="25"/>
      <c r="F16" s="25"/>
      <c r="G16" s="25"/>
      <c r="H16" s="25"/>
      <c r="I16" s="25"/>
      <c r="J16" s="25"/>
      <c r="K16" s="25"/>
      <c r="L16" s="81"/>
      <c r="M16" s="25"/>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row>
    <row r="17" spans="1:56" s="23" customFormat="1" ht="25.5" customHeight="1" x14ac:dyDescent="0.2">
      <c r="A17" s="21"/>
      <c r="B17" s="77"/>
      <c r="C17" s="208" t="s">
        <v>121</v>
      </c>
      <c r="D17" s="209"/>
      <c r="E17" s="209"/>
      <c r="F17" s="209"/>
      <c r="G17" s="209"/>
      <c r="H17" s="209"/>
      <c r="I17" s="24"/>
      <c r="J17" s="205">
        <f>SUMIF(Calculator!$E$17:$E$258,"E",Calculator!$J$17:$J$258)</f>
        <v>0</v>
      </c>
      <c r="K17" s="206"/>
      <c r="L17" s="79"/>
      <c r="M17" s="26"/>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row>
    <row r="18" spans="1:56" ht="6" customHeight="1" x14ac:dyDescent="0.2">
      <c r="B18" s="80"/>
      <c r="C18" s="25"/>
      <c r="D18" s="25"/>
      <c r="E18" s="25"/>
      <c r="F18" s="25"/>
      <c r="G18" s="25"/>
      <c r="H18" s="25"/>
      <c r="I18" s="25"/>
      <c r="J18" s="25"/>
      <c r="K18" s="25"/>
      <c r="L18" s="81"/>
      <c r="M18" s="25"/>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row>
    <row r="19" spans="1:56" ht="25.5" customHeight="1" x14ac:dyDescent="0.2">
      <c r="B19" s="80"/>
      <c r="C19" s="26" t="s">
        <v>107</v>
      </c>
      <c r="D19" s="25"/>
      <c r="E19" s="25"/>
      <c r="F19" s="25"/>
      <c r="G19" s="25"/>
      <c r="H19" s="25"/>
      <c r="I19" s="25"/>
      <c r="J19" s="205">
        <f>SUMIF(Calculator!$E$17:$E$258,"T",Calculator!$J$17:$J$258)-SUMIF(Calculator!$E$17:$E$258,"T",Calculator!$K$17:$K$258)</f>
        <v>0</v>
      </c>
      <c r="K19" s="206"/>
      <c r="L19" s="81"/>
      <c r="M19" s="25"/>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row>
    <row r="20" spans="1:56" ht="6" customHeight="1" thickBot="1" x14ac:dyDescent="0.25">
      <c r="B20" s="80"/>
      <c r="C20" s="25"/>
      <c r="D20" s="25"/>
      <c r="E20" s="25"/>
      <c r="F20" s="25"/>
      <c r="G20" s="25"/>
      <c r="H20" s="25"/>
      <c r="I20" s="25"/>
      <c r="J20" s="25"/>
      <c r="K20" s="25"/>
      <c r="L20" s="81"/>
      <c r="M20" s="25"/>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row>
    <row r="21" spans="1:56" s="23" customFormat="1" ht="25.5" customHeight="1" thickBot="1" x14ac:dyDescent="0.25">
      <c r="A21" s="21"/>
      <c r="B21" s="77"/>
      <c r="C21" s="82" t="str">
        <f>IF(N2="","Estimated "&amp;J2&amp;" Year-End Revenue Balance","Please enter financial year above")</f>
        <v>Estimated 2019-20 Year-End Revenue Balance</v>
      </c>
      <c r="D21" s="26"/>
      <c r="E21" s="26"/>
      <c r="F21" s="26"/>
      <c r="G21" s="26"/>
      <c r="H21" s="26"/>
      <c r="I21" s="26"/>
      <c r="J21" s="201">
        <f>J9-J11+J13+J15+J17+J19</f>
        <v>61786.66</v>
      </c>
      <c r="K21" s="202"/>
      <c r="L21" s="79"/>
      <c r="M21" s="26"/>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row>
    <row r="22" spans="1:56" s="23" customFormat="1" ht="13.5" customHeight="1" x14ac:dyDescent="0.2">
      <c r="A22" s="21"/>
      <c r="B22" s="83"/>
      <c r="C22" s="84"/>
      <c r="D22" s="85"/>
      <c r="E22" s="85"/>
      <c r="F22" s="85"/>
      <c r="G22" s="85"/>
      <c r="H22" s="85"/>
      <c r="I22" s="85"/>
      <c r="J22" s="86"/>
      <c r="K22" s="86"/>
      <c r="L22" s="87"/>
      <c r="M22" s="26"/>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row>
    <row r="23" spans="1:56" ht="12" customHeight="1" x14ac:dyDescent="0.2">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row>
    <row r="24" spans="1:56" ht="16.5" thickBot="1" x14ac:dyDescent="0.3">
      <c r="B24" s="74"/>
      <c r="C24" s="88"/>
      <c r="D24" s="75"/>
      <c r="E24" s="75"/>
      <c r="F24" s="75"/>
      <c r="G24" s="75"/>
      <c r="H24" s="75"/>
      <c r="I24" s="75"/>
      <c r="J24" s="75"/>
      <c r="K24" s="75"/>
      <c r="L24" s="76"/>
      <c r="M24" s="25"/>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row>
    <row r="25" spans="1:56" s="28" customFormat="1" ht="25.5" customHeight="1" thickBot="1" x14ac:dyDescent="0.25">
      <c r="A25" s="27"/>
      <c r="B25" s="89"/>
      <c r="C25" s="90" t="str">
        <f>IF(N2="","Estimated "&amp;J2&amp;" Year-End Capital Balance","Please enter financial year above")</f>
        <v>Estimated 2019-20 Year-End Capital Balance</v>
      </c>
      <c r="D25" s="22"/>
      <c r="E25" s="22"/>
      <c r="F25" s="22"/>
      <c r="G25" s="22"/>
      <c r="H25" s="22"/>
      <c r="I25" s="22"/>
      <c r="J25" s="203">
        <f>SUMIF(Calculator!$E$17:$E$258,"C",Calculator!$J$17:$J$258)-SUMIF(Calculator!$E$17:$E$258,"C",Calculator!$K$17:$K$258)</f>
        <v>5482.75</v>
      </c>
      <c r="K25" s="202"/>
      <c r="L25" s="91"/>
      <c r="M25" s="22"/>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row>
    <row r="26" spans="1:56" x14ac:dyDescent="0.2">
      <c r="B26" s="92"/>
      <c r="C26" s="93"/>
      <c r="D26" s="93"/>
      <c r="E26" s="93"/>
      <c r="F26" s="93"/>
      <c r="G26" s="93"/>
      <c r="H26" s="93"/>
      <c r="I26" s="93"/>
      <c r="J26" s="93"/>
      <c r="K26" s="93"/>
      <c r="L26" s="94"/>
      <c r="M26" s="25"/>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row>
    <row r="27" spans="1:56" ht="12" customHeight="1" x14ac:dyDescent="0.2">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row>
    <row r="28" spans="1:56" x14ac:dyDescent="0.2">
      <c r="A28" s="25"/>
      <c r="B28" s="25"/>
      <c r="C28" s="25"/>
      <c r="D28" s="25"/>
      <c r="E28" s="25"/>
      <c r="F28" s="25"/>
      <c r="G28" s="25"/>
      <c r="H28" s="25"/>
      <c r="I28" s="25"/>
      <c r="J28" s="25"/>
      <c r="K28" s="25"/>
      <c r="L28" s="25"/>
      <c r="M28" s="25"/>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row>
    <row r="29" spans="1:56" ht="25.5" customHeight="1" x14ac:dyDescent="0.2">
      <c r="A29" s="25"/>
      <c r="B29" s="25"/>
      <c r="C29" s="78"/>
      <c r="D29" s="25"/>
      <c r="E29" s="25"/>
      <c r="F29" s="25"/>
      <c r="G29" s="25"/>
      <c r="H29" s="25"/>
      <c r="I29" s="25"/>
      <c r="J29" s="204"/>
      <c r="K29" s="204"/>
      <c r="L29" s="25"/>
      <c r="M29" s="25"/>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row>
    <row r="30" spans="1:56" x14ac:dyDescent="0.2">
      <c r="A30" s="25"/>
      <c r="B30" s="25"/>
      <c r="C30" s="25"/>
      <c r="D30" s="25"/>
      <c r="E30" s="25"/>
      <c r="F30" s="25"/>
      <c r="G30" s="25"/>
      <c r="H30" s="25"/>
      <c r="I30" s="25"/>
      <c r="J30" s="25"/>
      <c r="K30" s="25"/>
      <c r="L30" s="25"/>
      <c r="M30" s="25"/>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row>
    <row r="31" spans="1:56" x14ac:dyDescent="0.2">
      <c r="A31" s="25"/>
      <c r="B31" s="25"/>
      <c r="C31" s="25"/>
      <c r="D31" s="25"/>
      <c r="E31" s="25"/>
      <c r="F31" s="25"/>
      <c r="G31" s="25"/>
      <c r="H31" s="25"/>
      <c r="I31" s="25"/>
      <c r="J31" s="25"/>
      <c r="K31" s="25"/>
      <c r="L31" s="25"/>
      <c r="M31" s="25"/>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row>
    <row r="32" spans="1:56" x14ac:dyDescent="0.2">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row>
    <row r="33" spans="14:56" x14ac:dyDescent="0.2">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row>
    <row r="34" spans="14:56" x14ac:dyDescent="0.2">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row>
    <row r="35" spans="14:56" x14ac:dyDescent="0.2">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row>
    <row r="36" spans="14:56" x14ac:dyDescent="0.2">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row>
    <row r="37" spans="14:56" x14ac:dyDescent="0.2">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row>
    <row r="38" spans="14:56" x14ac:dyDescent="0.2">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row>
    <row r="39" spans="14:56" x14ac:dyDescent="0.2">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row>
    <row r="40" spans="14:56" x14ac:dyDescent="0.2">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row>
    <row r="41" spans="14:56" x14ac:dyDescent="0.2">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row>
    <row r="42" spans="14:56" x14ac:dyDescent="0.2">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row>
    <row r="43" spans="14:56" x14ac:dyDescent="0.2">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row>
    <row r="44" spans="14:56" x14ac:dyDescent="0.2">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row>
    <row r="45" spans="14:56" x14ac:dyDescent="0.2">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row>
    <row r="46" spans="14:56" x14ac:dyDescent="0.2">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row>
    <row r="47" spans="14:56" x14ac:dyDescent="0.2">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row>
    <row r="48" spans="14:56" x14ac:dyDescent="0.2">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row>
    <row r="49" spans="14:56" x14ac:dyDescent="0.2">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row>
    <row r="50" spans="14:56" x14ac:dyDescent="0.2">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row>
    <row r="51" spans="14:56" x14ac:dyDescent="0.2">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row>
    <row r="52" spans="14:56" x14ac:dyDescent="0.2">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row>
    <row r="53" spans="14:56" x14ac:dyDescent="0.2">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row>
    <row r="54" spans="14:56" x14ac:dyDescent="0.2">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row>
    <row r="55" spans="14:56" x14ac:dyDescent="0.2">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row>
    <row r="56" spans="14:56" x14ac:dyDescent="0.2">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row>
    <row r="57" spans="14:56" x14ac:dyDescent="0.2">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row>
    <row r="58" spans="14:56" x14ac:dyDescent="0.2">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row>
    <row r="59" spans="14:56" x14ac:dyDescent="0.2">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row>
    <row r="60" spans="14:56" x14ac:dyDescent="0.2">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row>
    <row r="61" spans="14:56" x14ac:dyDescent="0.2">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row>
    <row r="62" spans="14:56" x14ac:dyDescent="0.2">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row>
    <row r="63" spans="14:56" x14ac:dyDescent="0.2">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row>
    <row r="64" spans="14:56" x14ac:dyDescent="0.2">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row>
    <row r="65" spans="14:56" x14ac:dyDescent="0.2">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row>
    <row r="66" spans="14:56" x14ac:dyDescent="0.2">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row>
    <row r="67" spans="14:56" x14ac:dyDescent="0.2">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row>
    <row r="68" spans="14:56" x14ac:dyDescent="0.2">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row>
    <row r="69" spans="14:56" x14ac:dyDescent="0.2">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row>
    <row r="70" spans="14:56" x14ac:dyDescent="0.2">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row>
    <row r="71" spans="14:56" x14ac:dyDescent="0.2">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row>
    <row r="72" spans="14:56" x14ac:dyDescent="0.2">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row>
    <row r="73" spans="14:56" x14ac:dyDescent="0.2">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row>
    <row r="74" spans="14:56" x14ac:dyDescent="0.2">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row>
    <row r="75" spans="14:56" x14ac:dyDescent="0.2">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row>
    <row r="76" spans="14:56" x14ac:dyDescent="0.2">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row>
    <row r="77" spans="14:56" x14ac:dyDescent="0.2">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row>
    <row r="78" spans="14:56" x14ac:dyDescent="0.2">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row>
    <row r="79" spans="14:56" x14ac:dyDescent="0.2">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row>
    <row r="80" spans="14:56" x14ac:dyDescent="0.2">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row>
    <row r="81" spans="1:56" x14ac:dyDescent="0.2">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row>
    <row r="82" spans="1:56" x14ac:dyDescent="0.2">
      <c r="A82" s="16"/>
      <c r="B82" s="16"/>
      <c r="C82" s="16"/>
      <c r="D82" s="16"/>
      <c r="E82" s="16"/>
      <c r="F82" s="16"/>
      <c r="G82" s="16"/>
      <c r="H82" s="16"/>
      <c r="I82" s="16"/>
      <c r="J82" s="16"/>
      <c r="K82" s="16"/>
      <c r="L82" s="16"/>
      <c r="N82" s="16"/>
      <c r="O82" s="16"/>
      <c r="P82" s="16"/>
      <c r="Q82" s="16"/>
      <c r="R82" s="16"/>
      <c r="S82" s="16"/>
      <c r="T82" s="16"/>
      <c r="U82" s="16"/>
      <c r="V82" s="16"/>
      <c r="W82" s="16"/>
      <c r="X82" s="16"/>
      <c r="Y82" s="16"/>
      <c r="Z82" s="16"/>
      <c r="AA82" s="16"/>
      <c r="AB82" s="16"/>
      <c r="AC82" s="16"/>
    </row>
    <row r="83" spans="1:56" x14ac:dyDescent="0.2">
      <c r="A83" s="16"/>
      <c r="B83" s="16"/>
      <c r="C83" s="16"/>
      <c r="D83" s="16"/>
      <c r="E83" s="16"/>
      <c r="F83" s="16"/>
      <c r="G83" s="16"/>
      <c r="H83" s="16"/>
      <c r="I83" s="16"/>
      <c r="J83" s="16"/>
      <c r="K83" s="16"/>
      <c r="L83" s="16"/>
      <c r="N83" s="16"/>
      <c r="O83" s="16"/>
      <c r="P83" s="16"/>
      <c r="Q83" s="16"/>
      <c r="R83" s="16"/>
      <c r="S83" s="16"/>
      <c r="T83" s="16"/>
      <c r="U83" s="16"/>
      <c r="V83" s="16"/>
      <c r="W83" s="16"/>
      <c r="X83" s="16"/>
      <c r="Y83" s="16"/>
      <c r="Z83" s="16"/>
      <c r="AA83" s="16"/>
      <c r="AB83" s="16"/>
      <c r="AC83" s="16"/>
    </row>
    <row r="84" spans="1:56" x14ac:dyDescent="0.2">
      <c r="A84" s="16"/>
      <c r="B84" s="16"/>
      <c r="C84" s="16"/>
      <c r="D84" s="16"/>
      <c r="E84" s="16"/>
      <c r="F84" s="16"/>
      <c r="G84" s="16"/>
      <c r="H84" s="16"/>
      <c r="I84" s="16"/>
      <c r="J84" s="16"/>
      <c r="K84" s="16"/>
      <c r="L84" s="16"/>
      <c r="N84" s="16"/>
      <c r="O84" s="16"/>
      <c r="P84" s="16"/>
      <c r="Q84" s="16"/>
      <c r="R84" s="16"/>
      <c r="S84" s="16"/>
      <c r="T84" s="16"/>
      <c r="U84" s="16"/>
      <c r="V84" s="16"/>
      <c r="W84" s="16"/>
      <c r="X84" s="16"/>
      <c r="Y84" s="16"/>
      <c r="Z84" s="16"/>
      <c r="AA84" s="16"/>
      <c r="AB84" s="16"/>
      <c r="AC84" s="16"/>
    </row>
    <row r="85" spans="1:56" x14ac:dyDescent="0.2">
      <c r="A85" s="16"/>
      <c r="B85" s="16"/>
      <c r="C85" s="16"/>
      <c r="D85" s="16"/>
      <c r="E85" s="16"/>
      <c r="F85" s="16"/>
      <c r="G85" s="16"/>
      <c r="H85" s="16"/>
      <c r="I85" s="16"/>
      <c r="J85" s="16"/>
      <c r="K85" s="16"/>
      <c r="L85" s="16"/>
      <c r="N85" s="16"/>
      <c r="O85" s="16"/>
      <c r="P85" s="16"/>
      <c r="Q85" s="16"/>
      <c r="R85" s="16"/>
      <c r="S85" s="16"/>
      <c r="T85" s="16"/>
      <c r="U85" s="16"/>
      <c r="V85" s="16"/>
      <c r="W85" s="16"/>
      <c r="X85" s="16"/>
      <c r="Y85" s="16"/>
      <c r="Z85" s="16"/>
      <c r="AA85" s="16"/>
      <c r="AB85" s="16"/>
      <c r="AC85" s="16"/>
    </row>
    <row r="86" spans="1:56" x14ac:dyDescent="0.2">
      <c r="A86" s="16"/>
      <c r="B86" s="16"/>
      <c r="C86" s="16"/>
      <c r="D86" s="16"/>
      <c r="E86" s="16"/>
      <c r="F86" s="16"/>
      <c r="G86" s="16"/>
      <c r="H86" s="16"/>
      <c r="I86" s="16"/>
      <c r="J86" s="16"/>
      <c r="K86" s="16"/>
      <c r="L86" s="16"/>
      <c r="N86" s="16"/>
      <c r="O86" s="16"/>
      <c r="P86" s="16"/>
      <c r="Q86" s="16"/>
      <c r="R86" s="16"/>
      <c r="S86" s="16"/>
      <c r="T86" s="16"/>
      <c r="U86" s="16"/>
      <c r="V86" s="16"/>
      <c r="W86" s="16"/>
      <c r="X86" s="16"/>
      <c r="Y86" s="16"/>
      <c r="Z86" s="16"/>
      <c r="AA86" s="16"/>
      <c r="AB86" s="16"/>
      <c r="AC86" s="16"/>
    </row>
    <row r="87" spans="1:56" x14ac:dyDescent="0.2">
      <c r="A87" s="16"/>
      <c r="B87" s="16"/>
      <c r="C87" s="16"/>
      <c r="D87" s="16"/>
      <c r="E87" s="16"/>
      <c r="F87" s="16"/>
      <c r="G87" s="16"/>
      <c r="H87" s="16"/>
      <c r="I87" s="16"/>
      <c r="J87" s="16"/>
      <c r="K87" s="16"/>
      <c r="L87" s="16"/>
      <c r="N87" s="16"/>
      <c r="O87" s="16"/>
      <c r="P87" s="16"/>
      <c r="Q87" s="16"/>
      <c r="R87" s="16"/>
      <c r="S87" s="16"/>
      <c r="T87" s="16"/>
      <c r="U87" s="16"/>
      <c r="V87" s="16"/>
      <c r="W87" s="16"/>
      <c r="X87" s="16"/>
      <c r="Y87" s="16"/>
      <c r="Z87" s="16"/>
      <c r="AA87" s="16"/>
      <c r="AB87" s="16"/>
      <c r="AC87" s="16"/>
    </row>
    <row r="88" spans="1:56" x14ac:dyDescent="0.2">
      <c r="A88" s="16"/>
      <c r="B88" s="16"/>
      <c r="C88" s="16"/>
      <c r="D88" s="16"/>
      <c r="E88" s="16"/>
      <c r="F88" s="16"/>
      <c r="G88" s="16"/>
      <c r="H88" s="16"/>
      <c r="I88" s="16"/>
      <c r="J88" s="16"/>
      <c r="K88" s="16"/>
      <c r="L88" s="16"/>
      <c r="N88" s="16"/>
      <c r="O88" s="16"/>
      <c r="P88" s="16"/>
      <c r="Q88" s="16"/>
      <c r="R88" s="16"/>
      <c r="S88" s="16"/>
      <c r="T88" s="16"/>
      <c r="U88" s="16"/>
      <c r="V88" s="16"/>
      <c r="W88" s="16"/>
      <c r="X88" s="16"/>
      <c r="Y88" s="16"/>
      <c r="Z88" s="16"/>
      <c r="AA88" s="16"/>
      <c r="AB88" s="16"/>
      <c r="AC88" s="16"/>
    </row>
    <row r="89" spans="1:56" x14ac:dyDescent="0.2">
      <c r="A89" s="16"/>
      <c r="B89" s="16"/>
      <c r="C89" s="16"/>
      <c r="D89" s="16"/>
      <c r="E89" s="16"/>
      <c r="F89" s="16"/>
      <c r="G89" s="16"/>
      <c r="H89" s="16"/>
      <c r="I89" s="16"/>
      <c r="J89" s="16"/>
      <c r="K89" s="16"/>
      <c r="L89" s="16"/>
      <c r="N89" s="16"/>
      <c r="O89" s="16"/>
      <c r="P89" s="16"/>
      <c r="Q89" s="16"/>
      <c r="R89" s="16"/>
      <c r="S89" s="16"/>
      <c r="T89" s="16"/>
      <c r="U89" s="16"/>
      <c r="V89" s="16"/>
      <c r="W89" s="16"/>
      <c r="X89" s="16"/>
      <c r="Y89" s="16"/>
      <c r="Z89" s="16"/>
      <c r="AA89" s="16"/>
      <c r="AB89" s="16"/>
      <c r="AC89" s="16"/>
    </row>
    <row r="90" spans="1:56" x14ac:dyDescent="0.2">
      <c r="A90" s="16"/>
      <c r="B90" s="16"/>
      <c r="C90" s="16"/>
      <c r="D90" s="16"/>
      <c r="E90" s="16"/>
      <c r="F90" s="16"/>
      <c r="G90" s="16"/>
      <c r="H90" s="16"/>
      <c r="I90" s="16"/>
      <c r="J90" s="16"/>
      <c r="K90" s="16"/>
      <c r="L90" s="16"/>
      <c r="N90" s="16"/>
      <c r="O90" s="16"/>
      <c r="P90" s="16"/>
      <c r="Q90" s="16"/>
      <c r="R90" s="16"/>
      <c r="S90" s="16"/>
      <c r="T90" s="16"/>
      <c r="U90" s="16"/>
      <c r="V90" s="16"/>
      <c r="W90" s="16"/>
      <c r="X90" s="16"/>
      <c r="Y90" s="16"/>
      <c r="Z90" s="16"/>
      <c r="AA90" s="16"/>
      <c r="AB90" s="16"/>
      <c r="AC90" s="16"/>
    </row>
    <row r="91" spans="1:56" x14ac:dyDescent="0.2">
      <c r="A91" s="16"/>
      <c r="B91" s="16"/>
      <c r="C91" s="16"/>
      <c r="D91" s="16"/>
      <c r="E91" s="16"/>
      <c r="F91" s="16"/>
      <c r="G91" s="16"/>
      <c r="H91" s="16"/>
      <c r="I91" s="16"/>
      <c r="J91" s="16"/>
      <c r="K91" s="16"/>
      <c r="L91" s="16"/>
      <c r="N91" s="16"/>
      <c r="O91" s="16"/>
      <c r="P91" s="16"/>
      <c r="Q91" s="16"/>
      <c r="R91" s="16"/>
      <c r="S91" s="16"/>
      <c r="T91" s="16"/>
      <c r="U91" s="16"/>
      <c r="V91" s="16"/>
      <c r="W91" s="16"/>
      <c r="X91" s="16"/>
      <c r="Y91" s="16"/>
      <c r="Z91" s="16"/>
      <c r="AA91" s="16"/>
      <c r="AB91" s="16"/>
      <c r="AC91" s="16"/>
    </row>
    <row r="92" spans="1:56" x14ac:dyDescent="0.2">
      <c r="A92" s="16"/>
      <c r="B92" s="16"/>
      <c r="C92" s="16"/>
      <c r="D92" s="16"/>
      <c r="E92" s="16"/>
      <c r="F92" s="16"/>
      <c r="G92" s="16"/>
      <c r="H92" s="16"/>
      <c r="I92" s="16"/>
      <c r="J92" s="16"/>
      <c r="K92" s="16"/>
      <c r="L92" s="16"/>
      <c r="N92" s="16"/>
      <c r="O92" s="16"/>
      <c r="P92" s="16"/>
      <c r="Q92" s="16"/>
      <c r="R92" s="16"/>
      <c r="S92" s="16"/>
      <c r="T92" s="16"/>
      <c r="U92" s="16"/>
      <c r="V92" s="16"/>
      <c r="W92" s="16"/>
      <c r="X92" s="16"/>
      <c r="Y92" s="16"/>
      <c r="Z92" s="16"/>
      <c r="AA92" s="16"/>
      <c r="AB92" s="16"/>
      <c r="AC92" s="16"/>
    </row>
    <row r="93" spans="1:56" x14ac:dyDescent="0.2">
      <c r="A93" s="16"/>
      <c r="B93" s="16"/>
      <c r="C93" s="16"/>
      <c r="D93" s="16"/>
      <c r="E93" s="16"/>
      <c r="F93" s="16"/>
      <c r="G93" s="16"/>
      <c r="H93" s="16"/>
      <c r="I93" s="16"/>
      <c r="J93" s="16"/>
      <c r="K93" s="16"/>
      <c r="L93" s="16"/>
      <c r="N93" s="16"/>
      <c r="O93" s="16"/>
      <c r="P93" s="16"/>
      <c r="Q93" s="16"/>
      <c r="R93" s="16"/>
      <c r="S93" s="16"/>
      <c r="T93" s="16"/>
      <c r="U93" s="16"/>
      <c r="V93" s="16"/>
      <c r="W93" s="16"/>
      <c r="X93" s="16"/>
      <c r="Y93" s="16"/>
      <c r="Z93" s="16"/>
      <c r="AA93" s="16"/>
      <c r="AB93" s="16"/>
      <c r="AC93" s="16"/>
    </row>
    <row r="94" spans="1:56" x14ac:dyDescent="0.2">
      <c r="A94" s="16"/>
      <c r="B94" s="16"/>
      <c r="C94" s="16"/>
      <c r="D94" s="16"/>
      <c r="E94" s="16"/>
      <c r="F94" s="16"/>
      <c r="G94" s="16"/>
      <c r="H94" s="16"/>
      <c r="I94" s="16"/>
      <c r="J94" s="16"/>
      <c r="K94" s="16"/>
      <c r="L94" s="16"/>
      <c r="N94" s="16"/>
      <c r="O94" s="16"/>
      <c r="P94" s="16"/>
      <c r="Q94" s="16"/>
      <c r="R94" s="16"/>
      <c r="S94" s="16"/>
      <c r="T94" s="16"/>
      <c r="U94" s="16"/>
      <c r="V94" s="16"/>
      <c r="W94" s="16"/>
      <c r="X94" s="16"/>
      <c r="Y94" s="16"/>
      <c r="Z94" s="16"/>
      <c r="AA94" s="16"/>
      <c r="AB94" s="16"/>
      <c r="AC94" s="16"/>
    </row>
    <row r="95" spans="1:56" x14ac:dyDescent="0.2">
      <c r="A95" s="16"/>
      <c r="B95" s="16"/>
      <c r="C95" s="16"/>
      <c r="D95" s="16"/>
      <c r="E95" s="16"/>
      <c r="F95" s="16"/>
      <c r="G95" s="16"/>
      <c r="H95" s="16"/>
      <c r="I95" s="16"/>
      <c r="J95" s="16"/>
      <c r="K95" s="16"/>
      <c r="L95" s="16"/>
      <c r="N95" s="16"/>
      <c r="O95" s="16"/>
      <c r="P95" s="16"/>
      <c r="Q95" s="16"/>
      <c r="R95" s="16"/>
      <c r="S95" s="16"/>
      <c r="T95" s="16"/>
      <c r="U95" s="16"/>
      <c r="V95" s="16"/>
      <c r="W95" s="16"/>
      <c r="X95" s="16"/>
      <c r="Y95" s="16"/>
      <c r="Z95" s="16"/>
      <c r="AA95" s="16"/>
      <c r="AB95" s="16"/>
      <c r="AC95" s="16"/>
    </row>
    <row r="96" spans="1:56" x14ac:dyDescent="0.2">
      <c r="A96" s="16"/>
      <c r="B96" s="16"/>
      <c r="C96" s="16"/>
      <c r="D96" s="16"/>
      <c r="E96" s="16"/>
      <c r="F96" s="16"/>
      <c r="G96" s="16"/>
      <c r="H96" s="16"/>
      <c r="I96" s="16"/>
      <c r="J96" s="16"/>
      <c r="K96" s="16"/>
      <c r="L96" s="16"/>
      <c r="N96" s="16"/>
      <c r="O96" s="16"/>
      <c r="P96" s="16"/>
      <c r="Q96" s="16"/>
      <c r="R96" s="16"/>
      <c r="S96" s="16"/>
      <c r="T96" s="16"/>
      <c r="U96" s="16"/>
      <c r="V96" s="16"/>
      <c r="W96" s="16"/>
      <c r="X96" s="16"/>
      <c r="Y96" s="16"/>
      <c r="Z96" s="16"/>
      <c r="AA96" s="16"/>
      <c r="AB96" s="16"/>
      <c r="AC96" s="16"/>
    </row>
    <row r="97" spans="1:29" x14ac:dyDescent="0.2">
      <c r="A97" s="16"/>
      <c r="B97" s="16"/>
      <c r="C97" s="16"/>
      <c r="D97" s="16"/>
      <c r="E97" s="16"/>
      <c r="F97" s="16"/>
      <c r="G97" s="16"/>
      <c r="H97" s="16"/>
      <c r="I97" s="16"/>
      <c r="J97" s="16"/>
      <c r="K97" s="16"/>
      <c r="L97" s="16"/>
      <c r="N97" s="16"/>
      <c r="O97" s="16"/>
      <c r="P97" s="16"/>
      <c r="Q97" s="16"/>
      <c r="R97" s="16"/>
      <c r="S97" s="16"/>
      <c r="T97" s="16"/>
      <c r="U97" s="16"/>
      <c r="V97" s="16"/>
      <c r="W97" s="16"/>
      <c r="X97" s="16"/>
      <c r="Y97" s="16"/>
      <c r="Z97" s="16"/>
      <c r="AA97" s="16"/>
      <c r="AB97" s="16"/>
      <c r="AC97" s="16"/>
    </row>
    <row r="98" spans="1:29" x14ac:dyDescent="0.2">
      <c r="A98" s="16"/>
      <c r="B98" s="16"/>
      <c r="C98" s="16"/>
      <c r="D98" s="16"/>
      <c r="E98" s="16"/>
      <c r="F98" s="16"/>
      <c r="G98" s="16"/>
      <c r="H98" s="16"/>
      <c r="I98" s="16"/>
      <c r="J98" s="16"/>
      <c r="K98" s="16"/>
      <c r="L98" s="16"/>
      <c r="N98" s="16"/>
      <c r="O98" s="16"/>
      <c r="P98" s="16"/>
      <c r="Q98" s="16"/>
      <c r="R98" s="16"/>
      <c r="S98" s="16"/>
      <c r="T98" s="16"/>
      <c r="U98" s="16"/>
      <c r="V98" s="16"/>
      <c r="W98" s="16"/>
      <c r="X98" s="16"/>
      <c r="Y98" s="16"/>
      <c r="Z98" s="16"/>
      <c r="AA98" s="16"/>
      <c r="AB98" s="16"/>
      <c r="AC98" s="16"/>
    </row>
    <row r="99" spans="1:29" x14ac:dyDescent="0.2">
      <c r="A99" s="16"/>
      <c r="B99" s="16"/>
      <c r="C99" s="16"/>
      <c r="D99" s="16"/>
      <c r="E99" s="16"/>
      <c r="F99" s="16"/>
      <c r="G99" s="16"/>
      <c r="H99" s="16"/>
      <c r="I99" s="16"/>
      <c r="J99" s="16"/>
      <c r="K99" s="16"/>
      <c r="L99" s="16"/>
      <c r="N99" s="16"/>
      <c r="O99" s="16"/>
      <c r="P99" s="16"/>
      <c r="Q99" s="16"/>
      <c r="R99" s="16"/>
      <c r="S99" s="16"/>
      <c r="T99" s="16"/>
      <c r="U99" s="16"/>
      <c r="V99" s="16"/>
      <c r="W99" s="16"/>
      <c r="X99" s="16"/>
      <c r="Y99" s="16"/>
      <c r="Z99" s="16"/>
      <c r="AA99" s="16"/>
      <c r="AB99" s="16"/>
      <c r="AC99" s="16"/>
    </row>
    <row r="100" spans="1:29" x14ac:dyDescent="0.2">
      <c r="A100" s="16"/>
      <c r="B100" s="16"/>
      <c r="C100" s="16"/>
      <c r="D100" s="16"/>
      <c r="E100" s="16"/>
      <c r="F100" s="16"/>
      <c r="G100" s="16"/>
      <c r="H100" s="16"/>
      <c r="I100" s="16"/>
      <c r="J100" s="16"/>
      <c r="K100" s="16"/>
      <c r="L100" s="16"/>
      <c r="N100" s="16"/>
      <c r="O100" s="16"/>
      <c r="P100" s="16"/>
      <c r="Q100" s="16"/>
      <c r="R100" s="16"/>
      <c r="S100" s="16"/>
      <c r="T100" s="16"/>
      <c r="U100" s="16"/>
      <c r="V100" s="16"/>
      <c r="W100" s="16"/>
      <c r="X100" s="16"/>
      <c r="Y100" s="16"/>
      <c r="Z100" s="16"/>
      <c r="AA100" s="16"/>
      <c r="AB100" s="16"/>
      <c r="AC100" s="16"/>
    </row>
    <row r="101" spans="1:29" x14ac:dyDescent="0.2">
      <c r="A101" s="16"/>
      <c r="B101" s="16"/>
      <c r="C101" s="16"/>
      <c r="D101" s="16"/>
      <c r="E101" s="16"/>
      <c r="F101" s="16"/>
      <c r="G101" s="16"/>
      <c r="H101" s="16"/>
      <c r="I101" s="16"/>
      <c r="J101" s="16"/>
      <c r="K101" s="16"/>
      <c r="L101" s="16"/>
      <c r="N101" s="16"/>
      <c r="O101" s="16"/>
      <c r="P101" s="16"/>
      <c r="Q101" s="16"/>
      <c r="R101" s="16"/>
      <c r="S101" s="16"/>
      <c r="T101" s="16"/>
      <c r="U101" s="16"/>
      <c r="V101" s="16"/>
      <c r="W101" s="16"/>
      <c r="X101" s="16"/>
      <c r="Y101" s="16"/>
      <c r="Z101" s="16"/>
      <c r="AA101" s="16"/>
      <c r="AB101" s="16"/>
      <c r="AC101" s="16"/>
    </row>
    <row r="102" spans="1:29" x14ac:dyDescent="0.2">
      <c r="A102" s="16"/>
      <c r="B102" s="16"/>
      <c r="C102" s="16"/>
      <c r="D102" s="16"/>
      <c r="E102" s="16"/>
      <c r="F102" s="16"/>
      <c r="G102" s="16"/>
      <c r="H102" s="16"/>
      <c r="I102" s="16"/>
      <c r="J102" s="16"/>
      <c r="K102" s="16"/>
      <c r="L102" s="16"/>
      <c r="N102" s="16"/>
      <c r="O102" s="16"/>
      <c r="P102" s="16"/>
      <c r="Q102" s="16"/>
      <c r="R102" s="16"/>
      <c r="S102" s="16"/>
      <c r="T102" s="16"/>
      <c r="U102" s="16"/>
      <c r="V102" s="16"/>
      <c r="W102" s="16"/>
      <c r="X102" s="16"/>
      <c r="Y102" s="16"/>
      <c r="Z102" s="16"/>
      <c r="AA102" s="16"/>
      <c r="AB102" s="16"/>
      <c r="AC102" s="16"/>
    </row>
    <row r="103" spans="1:29" x14ac:dyDescent="0.2">
      <c r="A103" s="16"/>
      <c r="B103" s="16"/>
      <c r="C103" s="16"/>
      <c r="D103" s="16"/>
      <c r="E103" s="16"/>
      <c r="F103" s="16"/>
      <c r="G103" s="16"/>
      <c r="H103" s="16"/>
      <c r="I103" s="16"/>
      <c r="J103" s="16"/>
      <c r="K103" s="16"/>
      <c r="L103" s="16"/>
      <c r="N103" s="16"/>
      <c r="O103" s="16"/>
      <c r="P103" s="16"/>
      <c r="Q103" s="16"/>
      <c r="R103" s="16"/>
      <c r="S103" s="16"/>
      <c r="T103" s="16"/>
      <c r="U103" s="16"/>
      <c r="V103" s="16"/>
      <c r="W103" s="16"/>
      <c r="X103" s="16"/>
      <c r="Y103" s="16"/>
      <c r="Z103" s="16"/>
      <c r="AA103" s="16"/>
      <c r="AB103" s="16"/>
      <c r="AC103" s="16"/>
    </row>
    <row r="104" spans="1:29" x14ac:dyDescent="0.2">
      <c r="A104" s="16"/>
      <c r="B104" s="16"/>
      <c r="C104" s="16"/>
      <c r="D104" s="16"/>
      <c r="E104" s="16"/>
      <c r="F104" s="16"/>
      <c r="G104" s="16"/>
      <c r="H104" s="16"/>
      <c r="I104" s="16"/>
      <c r="J104" s="16"/>
      <c r="K104" s="16"/>
      <c r="L104" s="16"/>
      <c r="N104" s="16"/>
      <c r="O104" s="16"/>
      <c r="P104" s="16"/>
      <c r="Q104" s="16"/>
      <c r="R104" s="16"/>
      <c r="S104" s="16"/>
      <c r="T104" s="16"/>
      <c r="U104" s="16"/>
      <c r="V104" s="16"/>
      <c r="W104" s="16"/>
      <c r="X104" s="16"/>
      <c r="Y104" s="16"/>
      <c r="Z104" s="16"/>
      <c r="AA104" s="16"/>
      <c r="AB104" s="16"/>
      <c r="AC104" s="16"/>
    </row>
    <row r="105" spans="1:29" x14ac:dyDescent="0.2">
      <c r="A105" s="16"/>
      <c r="B105" s="16"/>
      <c r="C105" s="16"/>
      <c r="D105" s="16"/>
      <c r="E105" s="16"/>
      <c r="F105" s="16"/>
      <c r="G105" s="16"/>
      <c r="H105" s="16"/>
      <c r="I105" s="16"/>
      <c r="J105" s="16"/>
      <c r="K105" s="16"/>
      <c r="L105" s="16"/>
      <c r="N105" s="16"/>
      <c r="O105" s="16"/>
      <c r="P105" s="16"/>
      <c r="Q105" s="16"/>
      <c r="R105" s="16"/>
      <c r="S105" s="16"/>
      <c r="T105" s="16"/>
      <c r="U105" s="16"/>
      <c r="V105" s="16"/>
      <c r="W105" s="16"/>
      <c r="X105" s="16"/>
      <c r="Y105" s="16"/>
      <c r="Z105" s="16"/>
      <c r="AA105" s="16"/>
      <c r="AB105" s="16"/>
      <c r="AC105" s="16"/>
    </row>
    <row r="106" spans="1:29" x14ac:dyDescent="0.2">
      <c r="A106" s="16"/>
      <c r="B106" s="16"/>
      <c r="C106" s="16"/>
      <c r="D106" s="16"/>
      <c r="E106" s="16"/>
      <c r="F106" s="16"/>
      <c r="G106" s="16"/>
      <c r="H106" s="16"/>
      <c r="I106" s="16"/>
      <c r="J106" s="16"/>
      <c r="K106" s="16"/>
      <c r="L106" s="16"/>
      <c r="N106" s="16"/>
      <c r="O106" s="16"/>
      <c r="P106" s="16"/>
      <c r="Q106" s="16"/>
      <c r="R106" s="16"/>
      <c r="S106" s="16"/>
      <c r="T106" s="16"/>
      <c r="U106" s="16"/>
      <c r="V106" s="16"/>
      <c r="W106" s="16"/>
      <c r="X106" s="16"/>
      <c r="Y106" s="16"/>
      <c r="Z106" s="16"/>
      <c r="AA106" s="16"/>
      <c r="AB106" s="16"/>
      <c r="AC106" s="16"/>
    </row>
    <row r="107" spans="1:29" x14ac:dyDescent="0.2">
      <c r="A107" s="16"/>
      <c r="B107" s="16"/>
      <c r="C107" s="16"/>
      <c r="D107" s="16"/>
      <c r="E107" s="16"/>
      <c r="F107" s="16"/>
      <c r="G107" s="16"/>
      <c r="H107" s="16"/>
      <c r="I107" s="16"/>
      <c r="J107" s="16"/>
      <c r="K107" s="16"/>
      <c r="L107" s="16"/>
      <c r="N107" s="16"/>
      <c r="O107" s="16"/>
      <c r="P107" s="16"/>
      <c r="Q107" s="16"/>
      <c r="R107" s="16"/>
      <c r="S107" s="16"/>
      <c r="T107" s="16"/>
      <c r="U107" s="16"/>
      <c r="V107" s="16"/>
      <c r="W107" s="16"/>
      <c r="X107" s="16"/>
      <c r="Y107" s="16"/>
      <c r="Z107" s="16"/>
      <c r="AA107" s="16"/>
      <c r="AB107" s="16"/>
      <c r="AC107" s="16"/>
    </row>
    <row r="108" spans="1:29" x14ac:dyDescent="0.2">
      <c r="A108" s="16"/>
      <c r="B108" s="16"/>
      <c r="C108" s="16"/>
      <c r="D108" s="16"/>
      <c r="E108" s="16"/>
      <c r="F108" s="16"/>
      <c r="G108" s="16"/>
      <c r="H108" s="16"/>
      <c r="I108" s="16"/>
      <c r="J108" s="16"/>
      <c r="K108" s="16"/>
      <c r="L108" s="16"/>
      <c r="N108" s="16"/>
      <c r="O108" s="16"/>
      <c r="P108" s="16"/>
      <c r="Q108" s="16"/>
      <c r="R108" s="16"/>
      <c r="S108" s="16"/>
      <c r="T108" s="16"/>
      <c r="U108" s="16"/>
      <c r="V108" s="16"/>
      <c r="W108" s="16"/>
      <c r="X108" s="16"/>
      <c r="Y108" s="16"/>
      <c r="Z108" s="16"/>
      <c r="AA108" s="16"/>
      <c r="AB108" s="16"/>
      <c r="AC108" s="16"/>
    </row>
    <row r="109" spans="1:29" x14ac:dyDescent="0.2">
      <c r="A109" s="16"/>
      <c r="B109" s="16"/>
      <c r="C109" s="16"/>
      <c r="D109" s="16"/>
      <c r="E109" s="16"/>
      <c r="F109" s="16"/>
      <c r="G109" s="16"/>
      <c r="H109" s="16"/>
      <c r="I109" s="16"/>
      <c r="J109" s="16"/>
      <c r="K109" s="16"/>
      <c r="L109" s="16"/>
      <c r="N109" s="16"/>
      <c r="O109" s="16"/>
      <c r="P109" s="16"/>
      <c r="Q109" s="16"/>
      <c r="R109" s="16"/>
      <c r="S109" s="16"/>
      <c r="T109" s="16"/>
      <c r="U109" s="16"/>
      <c r="V109" s="16"/>
      <c r="W109" s="16"/>
      <c r="X109" s="16"/>
      <c r="Y109" s="16"/>
      <c r="Z109" s="16"/>
      <c r="AA109" s="16"/>
      <c r="AB109" s="16"/>
      <c r="AC109" s="16"/>
    </row>
    <row r="110" spans="1:29" x14ac:dyDescent="0.2">
      <c r="A110" s="16"/>
      <c r="B110" s="16"/>
      <c r="C110" s="16"/>
      <c r="D110" s="16"/>
      <c r="E110" s="16"/>
      <c r="F110" s="16"/>
      <c r="G110" s="16"/>
      <c r="H110" s="16"/>
      <c r="I110" s="16"/>
      <c r="J110" s="16"/>
      <c r="K110" s="16"/>
      <c r="L110" s="16"/>
      <c r="N110" s="16"/>
      <c r="O110" s="16"/>
      <c r="P110" s="16"/>
      <c r="Q110" s="16"/>
      <c r="R110" s="16"/>
      <c r="S110" s="16"/>
      <c r="T110" s="16"/>
      <c r="U110" s="16"/>
      <c r="V110" s="16"/>
      <c r="W110" s="16"/>
      <c r="X110" s="16"/>
      <c r="Y110" s="16"/>
      <c r="Z110" s="16"/>
      <c r="AA110" s="16"/>
      <c r="AB110" s="16"/>
      <c r="AC110" s="16"/>
    </row>
    <row r="111" spans="1:29" x14ac:dyDescent="0.2">
      <c r="A111" s="16"/>
      <c r="B111" s="16"/>
      <c r="C111" s="16"/>
      <c r="D111" s="16"/>
      <c r="E111" s="16"/>
      <c r="F111" s="16"/>
      <c r="G111" s="16"/>
      <c r="H111" s="16"/>
      <c r="I111" s="16"/>
      <c r="J111" s="16"/>
      <c r="K111" s="16"/>
      <c r="L111" s="16"/>
      <c r="N111" s="16"/>
      <c r="O111" s="16"/>
      <c r="P111" s="16"/>
      <c r="Q111" s="16"/>
      <c r="R111" s="16"/>
      <c r="S111" s="16"/>
      <c r="T111" s="16"/>
      <c r="U111" s="16"/>
      <c r="V111" s="16"/>
      <c r="W111" s="16"/>
      <c r="X111" s="16"/>
      <c r="Y111" s="16"/>
      <c r="Z111" s="16"/>
      <c r="AA111" s="16"/>
      <c r="AB111" s="16"/>
      <c r="AC111" s="16"/>
    </row>
    <row r="112" spans="1:29" x14ac:dyDescent="0.2">
      <c r="A112" s="16"/>
      <c r="B112" s="16"/>
      <c r="C112" s="16"/>
      <c r="D112" s="16"/>
      <c r="E112" s="16"/>
      <c r="F112" s="16"/>
      <c r="G112" s="16"/>
      <c r="H112" s="16"/>
      <c r="I112" s="16"/>
      <c r="J112" s="16"/>
      <c r="K112" s="16"/>
      <c r="L112" s="16"/>
      <c r="N112" s="16"/>
      <c r="O112" s="16"/>
      <c r="P112" s="16"/>
      <c r="Q112" s="16"/>
      <c r="R112" s="16"/>
      <c r="S112" s="16"/>
      <c r="T112" s="16"/>
      <c r="U112" s="16"/>
      <c r="V112" s="16"/>
      <c r="W112" s="16"/>
      <c r="X112" s="16"/>
      <c r="Y112" s="16"/>
      <c r="Z112" s="16"/>
      <c r="AA112" s="16"/>
      <c r="AB112" s="16"/>
      <c r="AC112" s="16"/>
    </row>
    <row r="113" spans="1:29" x14ac:dyDescent="0.2">
      <c r="A113" s="16"/>
      <c r="B113" s="16"/>
      <c r="C113" s="16"/>
      <c r="D113" s="16"/>
      <c r="E113" s="16"/>
      <c r="F113" s="16"/>
      <c r="G113" s="16"/>
      <c r="H113" s="16"/>
      <c r="I113" s="16"/>
      <c r="J113" s="16"/>
      <c r="K113" s="16"/>
      <c r="L113" s="16"/>
      <c r="N113" s="16"/>
      <c r="O113" s="16"/>
      <c r="P113" s="16"/>
      <c r="Q113" s="16"/>
      <c r="R113" s="16"/>
      <c r="S113" s="16"/>
      <c r="T113" s="16"/>
      <c r="U113" s="16"/>
      <c r="V113" s="16"/>
      <c r="W113" s="16"/>
      <c r="X113" s="16"/>
      <c r="Y113" s="16"/>
      <c r="Z113" s="16"/>
      <c r="AA113" s="16"/>
      <c r="AB113" s="16"/>
      <c r="AC113" s="16"/>
    </row>
    <row r="114" spans="1:29" x14ac:dyDescent="0.2">
      <c r="A114" s="16"/>
      <c r="B114" s="16"/>
      <c r="C114" s="16"/>
      <c r="D114" s="16"/>
      <c r="E114" s="16"/>
      <c r="F114" s="16"/>
      <c r="G114" s="16"/>
      <c r="H114" s="16"/>
      <c r="I114" s="16"/>
      <c r="J114" s="16"/>
      <c r="K114" s="16"/>
      <c r="L114" s="16"/>
      <c r="N114" s="16"/>
      <c r="O114" s="16"/>
      <c r="P114" s="16"/>
      <c r="Q114" s="16"/>
      <c r="R114" s="16"/>
      <c r="S114" s="16"/>
      <c r="T114" s="16"/>
      <c r="U114" s="16"/>
      <c r="V114" s="16"/>
      <c r="W114" s="16"/>
      <c r="X114" s="16"/>
      <c r="Y114" s="16"/>
      <c r="Z114" s="16"/>
      <c r="AA114" s="16"/>
      <c r="AB114" s="16"/>
      <c r="AC114" s="16"/>
    </row>
    <row r="115" spans="1:29" x14ac:dyDescent="0.2">
      <c r="A115" s="16"/>
      <c r="B115" s="16"/>
      <c r="C115" s="16"/>
      <c r="D115" s="16"/>
      <c r="E115" s="16"/>
      <c r="F115" s="16"/>
      <c r="G115" s="16"/>
      <c r="H115" s="16"/>
      <c r="I115" s="16"/>
      <c r="J115" s="16"/>
      <c r="K115" s="16"/>
      <c r="L115" s="16"/>
      <c r="N115" s="16"/>
      <c r="O115" s="16"/>
      <c r="P115" s="16"/>
      <c r="Q115" s="16"/>
      <c r="R115" s="16"/>
      <c r="S115" s="16"/>
      <c r="T115" s="16"/>
      <c r="U115" s="16"/>
      <c r="V115" s="16"/>
      <c r="W115" s="16"/>
      <c r="X115" s="16"/>
      <c r="Y115" s="16"/>
      <c r="Z115" s="16"/>
      <c r="AA115" s="16"/>
      <c r="AB115" s="16"/>
      <c r="AC115" s="16"/>
    </row>
    <row r="116" spans="1:29" x14ac:dyDescent="0.2">
      <c r="A116" s="16"/>
      <c r="B116" s="16"/>
      <c r="C116" s="16"/>
      <c r="D116" s="16"/>
      <c r="E116" s="16"/>
      <c r="F116" s="16"/>
      <c r="G116" s="16"/>
      <c r="H116" s="16"/>
      <c r="I116" s="16"/>
      <c r="J116" s="16"/>
      <c r="K116" s="16"/>
      <c r="L116" s="16"/>
      <c r="N116" s="16"/>
      <c r="O116" s="16"/>
      <c r="P116" s="16"/>
      <c r="Q116" s="16"/>
      <c r="R116" s="16"/>
      <c r="S116" s="16"/>
      <c r="T116" s="16"/>
      <c r="U116" s="16"/>
      <c r="V116" s="16"/>
      <c r="W116" s="16"/>
      <c r="X116" s="16"/>
      <c r="Y116" s="16"/>
      <c r="Z116" s="16"/>
      <c r="AA116" s="16"/>
      <c r="AB116" s="16"/>
      <c r="AC116" s="16"/>
    </row>
    <row r="117" spans="1:29" x14ac:dyDescent="0.2">
      <c r="A117" s="16"/>
      <c r="B117" s="16"/>
      <c r="C117" s="16"/>
      <c r="D117" s="16"/>
      <c r="E117" s="16"/>
      <c r="F117" s="16"/>
      <c r="G117" s="16"/>
      <c r="H117" s="16"/>
      <c r="I117" s="16"/>
      <c r="J117" s="16"/>
      <c r="K117" s="16"/>
      <c r="L117" s="16"/>
      <c r="N117" s="16"/>
      <c r="O117" s="16"/>
      <c r="P117" s="16"/>
      <c r="Q117" s="16"/>
      <c r="R117" s="16"/>
      <c r="S117" s="16"/>
      <c r="T117" s="16"/>
      <c r="U117" s="16"/>
      <c r="V117" s="16"/>
      <c r="W117" s="16"/>
      <c r="X117" s="16"/>
      <c r="Y117" s="16"/>
      <c r="Z117" s="16"/>
      <c r="AA117" s="16"/>
      <c r="AB117" s="16"/>
      <c r="AC117" s="16"/>
    </row>
    <row r="118" spans="1:29" x14ac:dyDescent="0.2">
      <c r="A118" s="16"/>
      <c r="B118" s="16"/>
      <c r="C118" s="16"/>
      <c r="D118" s="16"/>
      <c r="E118" s="16"/>
      <c r="F118" s="16"/>
      <c r="G118" s="16"/>
      <c r="H118" s="16"/>
      <c r="I118" s="16"/>
      <c r="J118" s="16"/>
      <c r="K118" s="16"/>
      <c r="L118" s="16"/>
      <c r="N118" s="16"/>
      <c r="O118" s="16"/>
      <c r="P118" s="16"/>
      <c r="Q118" s="16"/>
      <c r="R118" s="16"/>
      <c r="S118" s="16"/>
      <c r="T118" s="16"/>
      <c r="U118" s="16"/>
      <c r="V118" s="16"/>
      <c r="W118" s="16"/>
      <c r="X118" s="16"/>
      <c r="Y118" s="16"/>
      <c r="Z118" s="16"/>
      <c r="AA118" s="16"/>
      <c r="AB118" s="16"/>
      <c r="AC118" s="16"/>
    </row>
    <row r="119" spans="1:29" x14ac:dyDescent="0.2">
      <c r="A119" s="16"/>
      <c r="B119" s="16"/>
      <c r="C119" s="16"/>
      <c r="D119" s="16"/>
      <c r="E119" s="16"/>
      <c r="F119" s="16"/>
      <c r="G119" s="16"/>
      <c r="H119" s="16"/>
      <c r="I119" s="16"/>
      <c r="J119" s="16"/>
      <c r="K119" s="16"/>
      <c r="L119" s="16"/>
      <c r="N119" s="16"/>
      <c r="O119" s="16"/>
      <c r="P119" s="16"/>
      <c r="Q119" s="16"/>
      <c r="R119" s="16"/>
      <c r="S119" s="16"/>
      <c r="T119" s="16"/>
      <c r="U119" s="16"/>
      <c r="V119" s="16"/>
      <c r="W119" s="16"/>
      <c r="X119" s="16"/>
      <c r="Y119" s="16"/>
      <c r="Z119" s="16"/>
      <c r="AA119" s="16"/>
      <c r="AB119" s="16"/>
      <c r="AC119" s="16"/>
    </row>
    <row r="120" spans="1:29" x14ac:dyDescent="0.2">
      <c r="A120" s="16"/>
      <c r="B120" s="16"/>
      <c r="C120" s="16"/>
      <c r="D120" s="16"/>
      <c r="E120" s="16"/>
      <c r="F120" s="16"/>
      <c r="G120" s="16"/>
      <c r="H120" s="16"/>
      <c r="I120" s="16"/>
      <c r="J120" s="16"/>
      <c r="K120" s="16"/>
      <c r="L120" s="16"/>
      <c r="N120" s="16"/>
      <c r="O120" s="16"/>
      <c r="P120" s="16"/>
      <c r="Q120" s="16"/>
      <c r="R120" s="16"/>
      <c r="S120" s="16"/>
      <c r="T120" s="16"/>
      <c r="U120" s="16"/>
      <c r="V120" s="16"/>
      <c r="W120" s="16"/>
      <c r="X120" s="16"/>
      <c r="Y120" s="16"/>
      <c r="Z120" s="16"/>
      <c r="AA120" s="16"/>
      <c r="AB120" s="16"/>
      <c r="AC120" s="16"/>
    </row>
    <row r="121" spans="1:29" x14ac:dyDescent="0.2">
      <c r="A121" s="16"/>
      <c r="B121" s="16"/>
      <c r="C121" s="16"/>
      <c r="D121" s="16"/>
      <c r="E121" s="16"/>
      <c r="F121" s="16"/>
      <c r="G121" s="16"/>
      <c r="H121" s="16"/>
      <c r="I121" s="16"/>
      <c r="J121" s="16"/>
      <c r="K121" s="16"/>
      <c r="L121" s="16"/>
      <c r="N121" s="16"/>
      <c r="O121" s="16"/>
      <c r="P121" s="16"/>
      <c r="Q121" s="16"/>
      <c r="R121" s="16"/>
      <c r="S121" s="16"/>
      <c r="T121" s="16"/>
      <c r="U121" s="16"/>
      <c r="V121" s="16"/>
      <c r="W121" s="16"/>
      <c r="X121" s="16"/>
      <c r="Y121" s="16"/>
      <c r="Z121" s="16"/>
      <c r="AA121" s="16"/>
      <c r="AB121" s="16"/>
      <c r="AC121" s="16"/>
    </row>
    <row r="122" spans="1:29" x14ac:dyDescent="0.2">
      <c r="A122" s="16"/>
      <c r="B122" s="16"/>
      <c r="C122" s="16"/>
      <c r="D122" s="16"/>
      <c r="E122" s="16"/>
      <c r="F122" s="16"/>
      <c r="G122" s="16"/>
      <c r="H122" s="16"/>
      <c r="I122" s="16"/>
      <c r="J122" s="16"/>
      <c r="K122" s="16"/>
      <c r="L122" s="16"/>
      <c r="N122" s="16"/>
      <c r="O122" s="16"/>
      <c r="P122" s="16"/>
      <c r="Q122" s="16"/>
      <c r="R122" s="16"/>
      <c r="S122" s="16"/>
      <c r="T122" s="16"/>
      <c r="U122" s="16"/>
      <c r="V122" s="16"/>
      <c r="W122" s="16"/>
      <c r="X122" s="16"/>
      <c r="Y122" s="16"/>
      <c r="Z122" s="16"/>
      <c r="AA122" s="16"/>
      <c r="AB122" s="16"/>
      <c r="AC122" s="16"/>
    </row>
    <row r="123" spans="1:29" x14ac:dyDescent="0.2">
      <c r="A123" s="16"/>
      <c r="B123" s="16"/>
      <c r="C123" s="16"/>
      <c r="D123" s="16"/>
      <c r="E123" s="16"/>
      <c r="F123" s="16"/>
      <c r="G123" s="16"/>
      <c r="H123" s="16"/>
      <c r="I123" s="16"/>
      <c r="J123" s="16"/>
      <c r="K123" s="16"/>
      <c r="L123" s="16"/>
      <c r="N123" s="16"/>
      <c r="O123" s="16"/>
      <c r="P123" s="16"/>
      <c r="Q123" s="16"/>
      <c r="R123" s="16"/>
      <c r="S123" s="16"/>
      <c r="T123" s="16"/>
      <c r="U123" s="16"/>
      <c r="V123" s="16"/>
      <c r="W123" s="16"/>
      <c r="X123" s="16"/>
      <c r="Y123" s="16"/>
      <c r="Z123" s="16"/>
      <c r="AA123" s="16"/>
      <c r="AB123" s="16"/>
      <c r="AC123" s="16"/>
    </row>
    <row r="124" spans="1:29" x14ac:dyDescent="0.2">
      <c r="A124" s="16"/>
      <c r="B124" s="16"/>
      <c r="C124" s="16"/>
      <c r="D124" s="16"/>
      <c r="E124" s="16"/>
      <c r="F124" s="16"/>
      <c r="G124" s="16"/>
      <c r="H124" s="16"/>
      <c r="I124" s="16"/>
      <c r="J124" s="16"/>
      <c r="K124" s="16"/>
      <c r="L124" s="16"/>
      <c r="N124" s="16"/>
      <c r="O124" s="16"/>
      <c r="P124" s="16"/>
      <c r="Q124" s="16"/>
      <c r="R124" s="16"/>
      <c r="S124" s="16"/>
      <c r="T124" s="16"/>
      <c r="U124" s="16"/>
      <c r="V124" s="16"/>
      <c r="W124" s="16"/>
      <c r="X124" s="16"/>
      <c r="Y124" s="16"/>
      <c r="Z124" s="16"/>
      <c r="AA124" s="16"/>
      <c r="AB124" s="16"/>
      <c r="AC124" s="16"/>
    </row>
    <row r="125" spans="1:29" x14ac:dyDescent="0.2">
      <c r="A125" s="16"/>
      <c r="B125" s="16"/>
      <c r="C125" s="16"/>
      <c r="D125" s="16"/>
      <c r="E125" s="16"/>
      <c r="F125" s="16"/>
      <c r="G125" s="16"/>
      <c r="H125" s="16"/>
      <c r="I125" s="16"/>
      <c r="J125" s="16"/>
      <c r="K125" s="16"/>
      <c r="L125" s="16"/>
      <c r="N125" s="16"/>
      <c r="O125" s="16"/>
      <c r="P125" s="16"/>
      <c r="Q125" s="16"/>
      <c r="R125" s="16"/>
      <c r="S125" s="16"/>
      <c r="T125" s="16"/>
      <c r="U125" s="16"/>
      <c r="V125" s="16"/>
      <c r="W125" s="16"/>
      <c r="X125" s="16"/>
      <c r="Y125" s="16"/>
      <c r="Z125" s="16"/>
      <c r="AA125" s="16"/>
      <c r="AB125" s="16"/>
      <c r="AC125" s="16"/>
    </row>
    <row r="126" spans="1:29" x14ac:dyDescent="0.2">
      <c r="A126" s="16"/>
      <c r="B126" s="16"/>
      <c r="C126" s="16"/>
      <c r="D126" s="16"/>
      <c r="E126" s="16"/>
      <c r="F126" s="16"/>
      <c r="G126" s="16"/>
      <c r="H126" s="16"/>
      <c r="I126" s="16"/>
      <c r="J126" s="16"/>
      <c r="K126" s="16"/>
      <c r="L126" s="16"/>
      <c r="N126" s="16"/>
      <c r="O126" s="16"/>
      <c r="P126" s="16"/>
      <c r="Q126" s="16"/>
      <c r="R126" s="16"/>
      <c r="S126" s="16"/>
      <c r="T126" s="16"/>
      <c r="U126" s="16"/>
      <c r="V126" s="16"/>
      <c r="W126" s="16"/>
      <c r="X126" s="16"/>
      <c r="Y126" s="16"/>
      <c r="Z126" s="16"/>
      <c r="AA126" s="16"/>
      <c r="AB126" s="16"/>
      <c r="AC126" s="16"/>
    </row>
    <row r="127" spans="1:29" x14ac:dyDescent="0.2">
      <c r="A127" s="16"/>
      <c r="B127" s="16"/>
      <c r="C127" s="16"/>
      <c r="D127" s="16"/>
      <c r="E127" s="16"/>
      <c r="F127" s="16"/>
      <c r="G127" s="16"/>
      <c r="H127" s="16"/>
      <c r="I127" s="16"/>
      <c r="J127" s="16"/>
      <c r="K127" s="16"/>
      <c r="L127" s="16"/>
      <c r="N127" s="16"/>
      <c r="O127" s="16"/>
      <c r="P127" s="16"/>
      <c r="Q127" s="16"/>
      <c r="R127" s="16"/>
      <c r="S127" s="16"/>
      <c r="T127" s="16"/>
      <c r="U127" s="16"/>
      <c r="V127" s="16"/>
      <c r="W127" s="16"/>
      <c r="X127" s="16"/>
      <c r="Y127" s="16"/>
      <c r="Z127" s="16"/>
      <c r="AA127" s="16"/>
      <c r="AB127" s="16"/>
      <c r="AC127" s="16"/>
    </row>
    <row r="128" spans="1:29" x14ac:dyDescent="0.2">
      <c r="A128" s="16"/>
      <c r="B128" s="16"/>
      <c r="C128" s="16"/>
      <c r="D128" s="16"/>
      <c r="E128" s="16"/>
      <c r="F128" s="16"/>
      <c r="G128" s="16"/>
      <c r="H128" s="16"/>
      <c r="I128" s="16"/>
      <c r="J128" s="16"/>
      <c r="K128" s="16"/>
      <c r="L128" s="16"/>
      <c r="N128" s="16"/>
      <c r="O128" s="16"/>
      <c r="P128" s="16"/>
      <c r="Q128" s="16"/>
      <c r="R128" s="16"/>
      <c r="S128" s="16"/>
      <c r="T128" s="16"/>
      <c r="U128" s="16"/>
      <c r="V128" s="16"/>
      <c r="W128" s="16"/>
      <c r="X128" s="16"/>
      <c r="Y128" s="16"/>
      <c r="Z128" s="16"/>
      <c r="AA128" s="16"/>
      <c r="AB128" s="16"/>
      <c r="AC128" s="16"/>
    </row>
    <row r="129" spans="1:29" x14ac:dyDescent="0.2">
      <c r="A129" s="16"/>
      <c r="B129" s="16"/>
      <c r="C129" s="16"/>
      <c r="D129" s="16"/>
      <c r="E129" s="16"/>
      <c r="F129" s="16"/>
      <c r="G129" s="16"/>
      <c r="H129" s="16"/>
      <c r="I129" s="16"/>
      <c r="J129" s="16"/>
      <c r="K129" s="16"/>
      <c r="L129" s="16"/>
      <c r="N129" s="16"/>
      <c r="O129" s="16"/>
      <c r="P129" s="16"/>
      <c r="Q129" s="16"/>
      <c r="R129" s="16"/>
      <c r="S129" s="16"/>
      <c r="T129" s="16"/>
      <c r="U129" s="16"/>
      <c r="V129" s="16"/>
      <c r="W129" s="16"/>
      <c r="X129" s="16"/>
      <c r="Y129" s="16"/>
      <c r="Z129" s="16"/>
      <c r="AA129" s="16"/>
      <c r="AB129" s="16"/>
      <c r="AC129" s="16"/>
    </row>
    <row r="130" spans="1:29" x14ac:dyDescent="0.2">
      <c r="A130" s="16"/>
      <c r="B130" s="16"/>
      <c r="C130" s="16"/>
      <c r="D130" s="16"/>
      <c r="E130" s="16"/>
      <c r="F130" s="16"/>
      <c r="G130" s="16"/>
      <c r="H130" s="16"/>
      <c r="I130" s="16"/>
      <c r="J130" s="16"/>
      <c r="K130" s="16"/>
      <c r="L130" s="16"/>
      <c r="N130" s="16"/>
      <c r="O130" s="16"/>
      <c r="P130" s="16"/>
      <c r="Q130" s="16"/>
      <c r="R130" s="16"/>
      <c r="S130" s="16"/>
      <c r="T130" s="16"/>
      <c r="U130" s="16"/>
      <c r="V130" s="16"/>
      <c r="W130" s="16"/>
      <c r="X130" s="16"/>
      <c r="Y130" s="16"/>
      <c r="Z130" s="16"/>
      <c r="AA130" s="16"/>
      <c r="AB130" s="16"/>
      <c r="AC130" s="16"/>
    </row>
    <row r="131" spans="1:29" x14ac:dyDescent="0.2">
      <c r="A131" s="16"/>
      <c r="B131" s="16"/>
      <c r="C131" s="16"/>
      <c r="D131" s="16"/>
      <c r="E131" s="16"/>
      <c r="F131" s="16"/>
      <c r="G131" s="16"/>
      <c r="H131" s="16"/>
      <c r="I131" s="16"/>
      <c r="J131" s="16"/>
      <c r="K131" s="16"/>
      <c r="L131" s="16"/>
      <c r="N131" s="16"/>
      <c r="O131" s="16"/>
      <c r="P131" s="16"/>
      <c r="Q131" s="16"/>
      <c r="R131" s="16"/>
      <c r="S131" s="16"/>
      <c r="T131" s="16"/>
      <c r="U131" s="16"/>
      <c r="V131" s="16"/>
      <c r="W131" s="16"/>
      <c r="X131" s="16"/>
      <c r="Y131" s="16"/>
      <c r="Z131" s="16"/>
      <c r="AA131" s="16"/>
      <c r="AB131" s="16"/>
      <c r="AC131" s="16"/>
    </row>
    <row r="132" spans="1:29" x14ac:dyDescent="0.2">
      <c r="A132" s="16"/>
      <c r="B132" s="16"/>
      <c r="C132" s="16"/>
      <c r="D132" s="16"/>
      <c r="E132" s="16"/>
      <c r="F132" s="16"/>
      <c r="G132" s="16"/>
      <c r="H132" s="16"/>
      <c r="I132" s="16"/>
      <c r="J132" s="16"/>
      <c r="K132" s="16"/>
      <c r="L132" s="16"/>
      <c r="N132" s="16"/>
      <c r="O132" s="16"/>
      <c r="P132" s="16"/>
      <c r="Q132" s="16"/>
      <c r="R132" s="16"/>
      <c r="S132" s="16"/>
      <c r="T132" s="16"/>
      <c r="U132" s="16"/>
      <c r="V132" s="16"/>
      <c r="W132" s="16"/>
      <c r="X132" s="16"/>
      <c r="Y132" s="16"/>
      <c r="Z132" s="16"/>
      <c r="AA132" s="16"/>
      <c r="AB132" s="16"/>
      <c r="AC132" s="16"/>
    </row>
    <row r="133" spans="1:29" x14ac:dyDescent="0.2">
      <c r="A133" s="16"/>
      <c r="B133" s="16"/>
      <c r="C133" s="16"/>
      <c r="D133" s="16"/>
      <c r="E133" s="16"/>
      <c r="F133" s="16"/>
      <c r="G133" s="16"/>
      <c r="H133" s="16"/>
      <c r="I133" s="16"/>
      <c r="J133" s="16"/>
      <c r="K133" s="16"/>
      <c r="L133" s="16"/>
      <c r="N133" s="16"/>
      <c r="O133" s="16"/>
      <c r="P133" s="16"/>
      <c r="Q133" s="16"/>
      <c r="R133" s="16"/>
      <c r="S133" s="16"/>
      <c r="T133" s="16"/>
      <c r="U133" s="16"/>
      <c r="V133" s="16"/>
      <c r="W133" s="16"/>
      <c r="X133" s="16"/>
      <c r="Y133" s="16"/>
      <c r="Z133" s="16"/>
      <c r="AA133" s="16"/>
      <c r="AB133" s="16"/>
      <c r="AC133" s="16"/>
    </row>
    <row r="134" spans="1:29" x14ac:dyDescent="0.2">
      <c r="A134" s="16"/>
      <c r="B134" s="16"/>
      <c r="C134" s="16"/>
      <c r="D134" s="16"/>
      <c r="E134" s="16"/>
      <c r="F134" s="16"/>
      <c r="G134" s="16"/>
      <c r="H134" s="16"/>
      <c r="I134" s="16"/>
      <c r="J134" s="16"/>
      <c r="K134" s="16"/>
      <c r="L134" s="16"/>
      <c r="N134" s="16"/>
      <c r="O134" s="16"/>
      <c r="P134" s="16"/>
      <c r="Q134" s="16"/>
      <c r="R134" s="16"/>
      <c r="S134" s="16"/>
      <c r="T134" s="16"/>
      <c r="U134" s="16"/>
      <c r="V134" s="16"/>
      <c r="W134" s="16"/>
      <c r="X134" s="16"/>
      <c r="Y134" s="16"/>
      <c r="Z134" s="16"/>
      <c r="AA134" s="16"/>
      <c r="AB134" s="16"/>
      <c r="AC134" s="16"/>
    </row>
    <row r="135" spans="1:29" x14ac:dyDescent="0.2">
      <c r="A135" s="16"/>
      <c r="B135" s="16"/>
      <c r="C135" s="16"/>
      <c r="D135" s="16"/>
      <c r="E135" s="16"/>
      <c r="F135" s="16"/>
      <c r="G135" s="16"/>
      <c r="H135" s="16"/>
      <c r="I135" s="16"/>
      <c r="J135" s="16"/>
      <c r="K135" s="16"/>
      <c r="L135" s="16"/>
      <c r="N135" s="16"/>
      <c r="O135" s="16"/>
      <c r="P135" s="16"/>
      <c r="Q135" s="16"/>
      <c r="R135" s="16"/>
      <c r="S135" s="16"/>
      <c r="T135" s="16"/>
      <c r="U135" s="16"/>
      <c r="V135" s="16"/>
      <c r="W135" s="16"/>
      <c r="X135" s="16"/>
      <c r="Y135" s="16"/>
      <c r="Z135" s="16"/>
      <c r="AA135" s="16"/>
      <c r="AB135" s="16"/>
      <c r="AC135" s="16"/>
    </row>
    <row r="136" spans="1:29" x14ac:dyDescent="0.2">
      <c r="A136" s="16"/>
      <c r="B136" s="16"/>
      <c r="C136" s="16"/>
      <c r="D136" s="16"/>
      <c r="E136" s="16"/>
      <c r="F136" s="16"/>
      <c r="G136" s="16"/>
      <c r="H136" s="16"/>
      <c r="I136" s="16"/>
      <c r="J136" s="16"/>
      <c r="K136" s="16"/>
      <c r="L136" s="16"/>
      <c r="N136" s="16"/>
      <c r="O136" s="16"/>
      <c r="P136" s="16"/>
      <c r="Q136" s="16"/>
      <c r="R136" s="16"/>
      <c r="S136" s="16"/>
      <c r="T136" s="16"/>
      <c r="U136" s="16"/>
      <c r="V136" s="16"/>
      <c r="W136" s="16"/>
      <c r="X136" s="16"/>
      <c r="Y136" s="16"/>
      <c r="Z136" s="16"/>
      <c r="AA136" s="16"/>
      <c r="AB136" s="16"/>
      <c r="AC136" s="16"/>
    </row>
    <row r="137" spans="1:29" x14ac:dyDescent="0.2">
      <c r="A137" s="16"/>
      <c r="B137" s="16"/>
      <c r="C137" s="16"/>
      <c r="D137" s="16"/>
      <c r="E137" s="16"/>
      <c r="F137" s="16"/>
      <c r="G137" s="16"/>
      <c r="H137" s="16"/>
      <c r="I137" s="16"/>
      <c r="J137" s="16"/>
      <c r="K137" s="16"/>
      <c r="L137" s="16"/>
      <c r="N137" s="16"/>
      <c r="O137" s="16"/>
      <c r="P137" s="16"/>
      <c r="Q137" s="16"/>
      <c r="R137" s="16"/>
      <c r="S137" s="16"/>
      <c r="T137" s="16"/>
      <c r="U137" s="16"/>
      <c r="V137" s="16"/>
      <c r="W137" s="16"/>
      <c r="X137" s="16"/>
      <c r="Y137" s="16"/>
      <c r="Z137" s="16"/>
      <c r="AA137" s="16"/>
      <c r="AB137" s="16"/>
      <c r="AC137" s="16"/>
    </row>
    <row r="138" spans="1:29" x14ac:dyDescent="0.2">
      <c r="A138" s="16"/>
      <c r="B138" s="16"/>
      <c r="C138" s="16"/>
      <c r="D138" s="16"/>
      <c r="E138" s="16"/>
      <c r="F138" s="16"/>
      <c r="G138" s="16"/>
      <c r="H138" s="16"/>
      <c r="I138" s="16"/>
      <c r="J138" s="16"/>
      <c r="K138" s="16"/>
      <c r="L138" s="16"/>
      <c r="N138" s="16"/>
      <c r="O138" s="16"/>
      <c r="P138" s="16"/>
      <c r="Q138" s="16"/>
      <c r="R138" s="16"/>
      <c r="S138" s="16"/>
      <c r="T138" s="16"/>
      <c r="U138" s="16"/>
      <c r="V138" s="16"/>
      <c r="W138" s="16"/>
      <c r="X138" s="16"/>
      <c r="Y138" s="16"/>
      <c r="Z138" s="16"/>
      <c r="AA138" s="16"/>
      <c r="AB138" s="16"/>
      <c r="AC138" s="16"/>
    </row>
    <row r="139" spans="1:29" x14ac:dyDescent="0.2">
      <c r="A139" s="16"/>
      <c r="B139" s="16"/>
      <c r="C139" s="16"/>
      <c r="D139" s="16"/>
      <c r="E139" s="16"/>
      <c r="F139" s="16"/>
      <c r="G139" s="16"/>
      <c r="H139" s="16"/>
      <c r="I139" s="16"/>
      <c r="J139" s="16"/>
      <c r="K139" s="16"/>
      <c r="L139" s="16"/>
      <c r="N139" s="16"/>
      <c r="O139" s="16"/>
      <c r="P139" s="16"/>
      <c r="Q139" s="16"/>
      <c r="R139" s="16"/>
      <c r="S139" s="16"/>
      <c r="T139" s="16"/>
      <c r="U139" s="16"/>
      <c r="V139" s="16"/>
      <c r="W139" s="16"/>
      <c r="X139" s="16"/>
      <c r="Y139" s="16"/>
      <c r="Z139" s="16"/>
      <c r="AA139" s="16"/>
      <c r="AB139" s="16"/>
      <c r="AC139" s="16"/>
    </row>
    <row r="140" spans="1:29" x14ac:dyDescent="0.2">
      <c r="A140" s="16"/>
      <c r="B140" s="16"/>
      <c r="C140" s="16"/>
      <c r="D140" s="16"/>
      <c r="E140" s="16"/>
      <c r="F140" s="16"/>
      <c r="G140" s="16"/>
      <c r="H140" s="16"/>
      <c r="I140" s="16"/>
      <c r="J140" s="16"/>
      <c r="K140" s="16"/>
      <c r="L140" s="16"/>
      <c r="N140" s="16"/>
      <c r="O140" s="16"/>
      <c r="P140" s="16"/>
      <c r="Q140" s="16"/>
      <c r="R140" s="16"/>
      <c r="S140" s="16"/>
      <c r="T140" s="16"/>
      <c r="U140" s="16"/>
      <c r="V140" s="16"/>
      <c r="W140" s="16"/>
      <c r="X140" s="16"/>
      <c r="Y140" s="16"/>
      <c r="Z140" s="16"/>
      <c r="AA140" s="16"/>
      <c r="AB140" s="16"/>
      <c r="AC140" s="16"/>
    </row>
    <row r="141" spans="1:29" x14ac:dyDescent="0.2">
      <c r="A141" s="16"/>
      <c r="B141" s="16"/>
      <c r="C141" s="16"/>
      <c r="D141" s="16"/>
      <c r="E141" s="16"/>
      <c r="F141" s="16"/>
      <c r="G141" s="16"/>
      <c r="H141" s="16"/>
      <c r="I141" s="16"/>
      <c r="J141" s="16"/>
      <c r="K141" s="16"/>
      <c r="L141" s="16"/>
      <c r="N141" s="16"/>
      <c r="O141" s="16"/>
      <c r="P141" s="16"/>
      <c r="Q141" s="16"/>
      <c r="R141" s="16"/>
      <c r="S141" s="16"/>
      <c r="T141" s="16"/>
      <c r="U141" s="16"/>
      <c r="V141" s="16"/>
      <c r="W141" s="16"/>
      <c r="X141" s="16"/>
      <c r="Y141" s="16"/>
      <c r="Z141" s="16"/>
      <c r="AA141" s="16"/>
      <c r="AB141" s="16"/>
      <c r="AC141" s="16"/>
    </row>
    <row r="142" spans="1:29" x14ac:dyDescent="0.2">
      <c r="A142" s="16"/>
      <c r="B142" s="16"/>
      <c r="C142" s="16"/>
      <c r="D142" s="16"/>
      <c r="E142" s="16"/>
      <c r="F142" s="16"/>
      <c r="G142" s="16"/>
      <c r="H142" s="16"/>
      <c r="I142" s="16"/>
      <c r="J142" s="16"/>
      <c r="K142" s="16"/>
      <c r="L142" s="16"/>
      <c r="N142" s="16"/>
      <c r="O142" s="16"/>
      <c r="P142" s="16"/>
      <c r="Q142" s="16"/>
      <c r="R142" s="16"/>
      <c r="S142" s="16"/>
      <c r="T142" s="16"/>
      <c r="U142" s="16"/>
      <c r="V142" s="16"/>
      <c r="W142" s="16"/>
      <c r="X142" s="16"/>
      <c r="Y142" s="16"/>
      <c r="Z142" s="16"/>
      <c r="AA142" s="16"/>
      <c r="AB142" s="16"/>
      <c r="AC142" s="16"/>
    </row>
    <row r="143" spans="1:29" x14ac:dyDescent="0.2">
      <c r="A143" s="16"/>
      <c r="B143" s="16"/>
      <c r="C143" s="16"/>
      <c r="D143" s="16"/>
      <c r="E143" s="16"/>
      <c r="F143" s="16"/>
      <c r="G143" s="16"/>
      <c r="H143" s="16"/>
      <c r="I143" s="16"/>
      <c r="J143" s="16"/>
      <c r="K143" s="16"/>
      <c r="L143" s="16"/>
      <c r="N143" s="16"/>
      <c r="O143" s="16"/>
      <c r="P143" s="16"/>
      <c r="Q143" s="16"/>
      <c r="R143" s="16"/>
      <c r="S143" s="16"/>
      <c r="T143" s="16"/>
      <c r="U143" s="16"/>
      <c r="V143" s="16"/>
      <c r="W143" s="16"/>
      <c r="X143" s="16"/>
      <c r="Y143" s="16"/>
      <c r="Z143" s="16"/>
      <c r="AA143" s="16"/>
      <c r="AB143" s="16"/>
      <c r="AC143" s="16"/>
    </row>
    <row r="144" spans="1:29" x14ac:dyDescent="0.2">
      <c r="A144" s="16"/>
      <c r="B144" s="16"/>
      <c r="C144" s="16"/>
      <c r="D144" s="16"/>
      <c r="E144" s="16"/>
      <c r="F144" s="16"/>
      <c r="G144" s="16"/>
      <c r="H144" s="16"/>
      <c r="I144" s="16"/>
      <c r="J144" s="16"/>
      <c r="K144" s="16"/>
      <c r="L144" s="16"/>
      <c r="N144" s="16"/>
      <c r="O144" s="16"/>
      <c r="P144" s="16"/>
      <c r="Q144" s="16"/>
      <c r="R144" s="16"/>
      <c r="S144" s="16"/>
      <c r="T144" s="16"/>
      <c r="U144" s="16"/>
      <c r="V144" s="16"/>
      <c r="W144" s="16"/>
      <c r="X144" s="16"/>
      <c r="Y144" s="16"/>
      <c r="Z144" s="16"/>
      <c r="AA144" s="16"/>
      <c r="AB144" s="16"/>
      <c r="AC144" s="16"/>
    </row>
    <row r="145" spans="1:29" x14ac:dyDescent="0.2">
      <c r="A145" s="16"/>
      <c r="B145" s="16"/>
      <c r="C145" s="16"/>
      <c r="D145" s="16"/>
      <c r="E145" s="16"/>
      <c r="F145" s="16"/>
      <c r="G145" s="16"/>
      <c r="H145" s="16"/>
      <c r="I145" s="16"/>
      <c r="J145" s="16"/>
      <c r="K145" s="16"/>
      <c r="L145" s="16"/>
      <c r="N145" s="16"/>
      <c r="O145" s="16"/>
      <c r="P145" s="16"/>
      <c r="Q145" s="16"/>
      <c r="R145" s="16"/>
      <c r="S145" s="16"/>
      <c r="T145" s="16"/>
      <c r="U145" s="16"/>
      <c r="V145" s="16"/>
      <c r="W145" s="16"/>
      <c r="X145" s="16"/>
      <c r="Y145" s="16"/>
      <c r="Z145" s="16"/>
      <c r="AA145" s="16"/>
      <c r="AB145" s="16"/>
      <c r="AC145" s="16"/>
    </row>
    <row r="146" spans="1:29" x14ac:dyDescent="0.2">
      <c r="A146" s="16"/>
      <c r="B146" s="16"/>
      <c r="C146" s="16"/>
      <c r="D146" s="16"/>
      <c r="E146" s="16"/>
      <c r="F146" s="16"/>
      <c r="G146" s="16"/>
      <c r="H146" s="16"/>
      <c r="I146" s="16"/>
      <c r="J146" s="16"/>
      <c r="K146" s="16"/>
      <c r="L146" s="16"/>
      <c r="N146" s="16"/>
      <c r="O146" s="16"/>
      <c r="P146" s="16"/>
      <c r="Q146" s="16"/>
      <c r="R146" s="16"/>
      <c r="S146" s="16"/>
      <c r="T146" s="16"/>
      <c r="U146" s="16"/>
      <c r="V146" s="16"/>
      <c r="W146" s="16"/>
      <c r="X146" s="16"/>
      <c r="Y146" s="16"/>
      <c r="Z146" s="16"/>
      <c r="AA146" s="16"/>
      <c r="AB146" s="16"/>
      <c r="AC146" s="16"/>
    </row>
    <row r="147" spans="1:29" x14ac:dyDescent="0.2">
      <c r="A147" s="16"/>
      <c r="B147" s="16"/>
      <c r="C147" s="16"/>
      <c r="D147" s="16"/>
      <c r="E147" s="16"/>
      <c r="F147" s="16"/>
      <c r="G147" s="16"/>
      <c r="H147" s="16"/>
      <c r="I147" s="16"/>
      <c r="J147" s="16"/>
      <c r="K147" s="16"/>
      <c r="L147" s="16"/>
      <c r="N147" s="16"/>
      <c r="O147" s="16"/>
      <c r="P147" s="16"/>
      <c r="Q147" s="16"/>
      <c r="R147" s="16"/>
      <c r="S147" s="16"/>
      <c r="T147" s="16"/>
      <c r="U147" s="16"/>
      <c r="V147" s="16"/>
      <c r="W147" s="16"/>
      <c r="X147" s="16"/>
      <c r="Y147" s="16"/>
      <c r="Z147" s="16"/>
      <c r="AA147" s="16"/>
      <c r="AB147" s="16"/>
      <c r="AC147" s="16"/>
    </row>
    <row r="148" spans="1:29" x14ac:dyDescent="0.2">
      <c r="A148" s="16"/>
      <c r="B148" s="16"/>
      <c r="C148" s="16"/>
      <c r="D148" s="16"/>
      <c r="E148" s="16"/>
      <c r="F148" s="16"/>
      <c r="G148" s="16"/>
      <c r="H148" s="16"/>
      <c r="I148" s="16"/>
      <c r="J148" s="16"/>
      <c r="K148" s="16"/>
      <c r="L148" s="16"/>
      <c r="N148" s="16"/>
      <c r="O148" s="16"/>
      <c r="P148" s="16"/>
      <c r="Q148" s="16"/>
      <c r="R148" s="16"/>
      <c r="S148" s="16"/>
      <c r="T148" s="16"/>
      <c r="U148" s="16"/>
      <c r="V148" s="16"/>
      <c r="W148" s="16"/>
      <c r="X148" s="16"/>
      <c r="Y148" s="16"/>
      <c r="Z148" s="16"/>
      <c r="AA148" s="16"/>
      <c r="AB148" s="16"/>
      <c r="AC148" s="16"/>
    </row>
    <row r="149" spans="1:29" x14ac:dyDescent="0.2">
      <c r="A149" s="16"/>
      <c r="B149" s="16"/>
      <c r="C149" s="16"/>
      <c r="D149" s="16"/>
      <c r="E149" s="16"/>
      <c r="F149" s="16"/>
      <c r="G149" s="16"/>
      <c r="H149" s="16"/>
      <c r="I149" s="16"/>
      <c r="J149" s="16"/>
      <c r="K149" s="16"/>
      <c r="L149" s="16"/>
      <c r="N149" s="16"/>
      <c r="O149" s="16"/>
      <c r="P149" s="16"/>
      <c r="Q149" s="16"/>
      <c r="R149" s="16"/>
      <c r="S149" s="16"/>
      <c r="T149" s="16"/>
      <c r="U149" s="16"/>
      <c r="V149" s="16"/>
      <c r="W149" s="16"/>
      <c r="X149" s="16"/>
      <c r="Y149" s="16"/>
      <c r="Z149" s="16"/>
      <c r="AA149" s="16"/>
      <c r="AB149" s="16"/>
      <c r="AC149" s="16"/>
    </row>
    <row r="150" spans="1:29" x14ac:dyDescent="0.2">
      <c r="A150" s="16"/>
      <c r="B150" s="16"/>
      <c r="C150" s="16"/>
      <c r="D150" s="16"/>
      <c r="E150" s="16"/>
      <c r="F150" s="16"/>
      <c r="G150" s="16"/>
      <c r="H150" s="16"/>
      <c r="I150" s="16"/>
      <c r="J150" s="16"/>
      <c r="K150" s="16"/>
      <c r="L150" s="16"/>
      <c r="N150" s="16"/>
      <c r="O150" s="16"/>
      <c r="P150" s="16"/>
      <c r="Q150" s="16"/>
      <c r="R150" s="16"/>
      <c r="S150" s="16"/>
      <c r="T150" s="16"/>
      <c r="U150" s="16"/>
      <c r="V150" s="16"/>
      <c r="W150" s="16"/>
      <c r="X150" s="16"/>
      <c r="Y150" s="16"/>
      <c r="Z150" s="16"/>
      <c r="AA150" s="16"/>
      <c r="AB150" s="16"/>
      <c r="AC150" s="16"/>
    </row>
    <row r="151" spans="1:29" x14ac:dyDescent="0.2">
      <c r="A151" s="16"/>
      <c r="B151" s="16"/>
      <c r="C151" s="16"/>
      <c r="D151" s="16"/>
      <c r="E151" s="16"/>
      <c r="F151" s="16"/>
      <c r="G151" s="16"/>
      <c r="H151" s="16"/>
      <c r="I151" s="16"/>
      <c r="J151" s="16"/>
      <c r="K151" s="16"/>
      <c r="L151" s="16"/>
      <c r="N151" s="16"/>
      <c r="O151" s="16"/>
      <c r="P151" s="16"/>
      <c r="Q151" s="16"/>
      <c r="R151" s="16"/>
      <c r="S151" s="16"/>
      <c r="T151" s="16"/>
      <c r="U151" s="16"/>
      <c r="V151" s="16"/>
      <c r="W151" s="16"/>
      <c r="X151" s="16"/>
      <c r="Y151" s="16"/>
      <c r="Z151" s="16"/>
      <c r="AA151" s="16"/>
      <c r="AB151" s="16"/>
      <c r="AC151" s="16"/>
    </row>
    <row r="152" spans="1:29" x14ac:dyDescent="0.2">
      <c r="A152" s="16"/>
      <c r="B152" s="16"/>
      <c r="C152" s="16"/>
      <c r="D152" s="16"/>
      <c r="E152" s="16"/>
      <c r="F152" s="16"/>
      <c r="G152" s="16"/>
      <c r="H152" s="16"/>
      <c r="I152" s="16"/>
      <c r="J152" s="16"/>
      <c r="K152" s="16"/>
      <c r="L152" s="16"/>
      <c r="N152" s="16"/>
      <c r="O152" s="16"/>
      <c r="P152" s="16"/>
      <c r="Q152" s="16"/>
      <c r="R152" s="16"/>
      <c r="S152" s="16"/>
      <c r="T152" s="16"/>
      <c r="U152" s="16"/>
      <c r="V152" s="16"/>
      <c r="W152" s="16"/>
      <c r="X152" s="16"/>
      <c r="Y152" s="16"/>
      <c r="Z152" s="16"/>
      <c r="AA152" s="16"/>
      <c r="AB152" s="16"/>
      <c r="AC152" s="16"/>
    </row>
    <row r="153" spans="1:29" x14ac:dyDescent="0.2">
      <c r="A153" s="16"/>
      <c r="B153" s="16"/>
      <c r="C153" s="16"/>
      <c r="D153" s="16"/>
      <c r="E153" s="16"/>
      <c r="F153" s="16"/>
      <c r="G153" s="16"/>
      <c r="H153" s="16"/>
      <c r="I153" s="16"/>
      <c r="J153" s="16"/>
      <c r="K153" s="16"/>
      <c r="L153" s="16"/>
      <c r="N153" s="16"/>
      <c r="O153" s="16"/>
      <c r="P153" s="16"/>
      <c r="Q153" s="16"/>
      <c r="R153" s="16"/>
      <c r="S153" s="16"/>
      <c r="T153" s="16"/>
      <c r="U153" s="16"/>
      <c r="V153" s="16"/>
      <c r="W153" s="16"/>
      <c r="X153" s="16"/>
      <c r="Y153" s="16"/>
      <c r="Z153" s="16"/>
      <c r="AA153" s="16"/>
      <c r="AB153" s="16"/>
      <c r="AC153" s="16"/>
    </row>
    <row r="154" spans="1:29" x14ac:dyDescent="0.2">
      <c r="A154" s="16"/>
      <c r="B154" s="16"/>
      <c r="C154" s="16"/>
      <c r="D154" s="16"/>
      <c r="E154" s="16"/>
      <c r="F154" s="16"/>
      <c r="G154" s="16"/>
      <c r="H154" s="16"/>
      <c r="I154" s="16"/>
      <c r="J154" s="16"/>
      <c r="K154" s="16"/>
      <c r="L154" s="16"/>
      <c r="N154" s="16"/>
      <c r="O154" s="16"/>
      <c r="P154" s="16"/>
      <c r="Q154" s="16"/>
      <c r="R154" s="16"/>
      <c r="S154" s="16"/>
      <c r="T154" s="16"/>
      <c r="U154" s="16"/>
      <c r="V154" s="16"/>
      <c r="W154" s="16"/>
      <c r="X154" s="16"/>
      <c r="Y154" s="16"/>
      <c r="Z154" s="16"/>
      <c r="AA154" s="16"/>
      <c r="AB154" s="16"/>
      <c r="AC154" s="16"/>
    </row>
    <row r="155" spans="1:29" x14ac:dyDescent="0.2">
      <c r="A155" s="16"/>
      <c r="B155" s="16"/>
      <c r="C155" s="16"/>
      <c r="D155" s="16"/>
      <c r="E155" s="16"/>
      <c r="F155" s="16"/>
      <c r="G155" s="16"/>
      <c r="H155" s="16"/>
      <c r="I155" s="16"/>
      <c r="J155" s="16"/>
      <c r="K155" s="16"/>
      <c r="L155" s="16"/>
      <c r="N155" s="16"/>
      <c r="O155" s="16"/>
      <c r="P155" s="16"/>
      <c r="Q155" s="16"/>
      <c r="R155" s="16"/>
      <c r="S155" s="16"/>
      <c r="T155" s="16"/>
      <c r="U155" s="16"/>
      <c r="V155" s="16"/>
      <c r="W155" s="16"/>
      <c r="X155" s="16"/>
      <c r="Y155" s="16"/>
      <c r="Z155" s="16"/>
      <c r="AA155" s="16"/>
      <c r="AB155" s="16"/>
      <c r="AC155" s="16"/>
    </row>
    <row r="156" spans="1:29" x14ac:dyDescent="0.2">
      <c r="A156" s="16"/>
      <c r="B156" s="16"/>
      <c r="C156" s="16"/>
      <c r="D156" s="16"/>
      <c r="E156" s="16"/>
      <c r="F156" s="16"/>
      <c r="G156" s="16"/>
      <c r="H156" s="16"/>
      <c r="I156" s="16"/>
      <c r="J156" s="16"/>
      <c r="K156" s="16"/>
      <c r="L156" s="16"/>
      <c r="N156" s="16"/>
      <c r="O156" s="16"/>
      <c r="P156" s="16"/>
      <c r="Q156" s="16"/>
      <c r="R156" s="16"/>
      <c r="S156" s="16"/>
      <c r="T156" s="16"/>
      <c r="U156" s="16"/>
      <c r="V156" s="16"/>
      <c r="W156" s="16"/>
      <c r="X156" s="16"/>
      <c r="Y156" s="16"/>
      <c r="Z156" s="16"/>
      <c r="AA156" s="16"/>
      <c r="AB156" s="16"/>
      <c r="AC156" s="16"/>
    </row>
    <row r="157" spans="1:29" x14ac:dyDescent="0.2">
      <c r="A157" s="16"/>
      <c r="B157" s="16"/>
      <c r="C157" s="16"/>
      <c r="D157" s="16"/>
      <c r="E157" s="16"/>
      <c r="F157" s="16"/>
      <c r="G157" s="16"/>
      <c r="H157" s="16"/>
      <c r="I157" s="16"/>
      <c r="J157" s="16"/>
      <c r="K157" s="16"/>
      <c r="L157" s="16"/>
      <c r="N157" s="16"/>
      <c r="O157" s="16"/>
      <c r="P157" s="16"/>
      <c r="Q157" s="16"/>
      <c r="R157" s="16"/>
      <c r="S157" s="16"/>
      <c r="T157" s="16"/>
      <c r="U157" s="16"/>
      <c r="V157" s="16"/>
      <c r="W157" s="16"/>
      <c r="X157" s="16"/>
      <c r="Y157" s="16"/>
      <c r="Z157" s="16"/>
      <c r="AA157" s="16"/>
      <c r="AB157" s="16"/>
      <c r="AC157" s="16"/>
    </row>
    <row r="158" spans="1:29" x14ac:dyDescent="0.2">
      <c r="A158" s="16"/>
      <c r="B158" s="16"/>
      <c r="C158" s="16"/>
      <c r="D158" s="16"/>
      <c r="E158" s="16"/>
      <c r="F158" s="16"/>
      <c r="G158" s="16"/>
      <c r="H158" s="16"/>
      <c r="I158" s="16"/>
      <c r="J158" s="16"/>
      <c r="K158" s="16"/>
      <c r="L158" s="16"/>
      <c r="N158" s="16"/>
      <c r="O158" s="16"/>
      <c r="P158" s="16"/>
      <c r="Q158" s="16"/>
      <c r="R158" s="16"/>
      <c r="S158" s="16"/>
      <c r="T158" s="16"/>
      <c r="U158" s="16"/>
      <c r="V158" s="16"/>
      <c r="W158" s="16"/>
      <c r="X158" s="16"/>
      <c r="Y158" s="16"/>
      <c r="Z158" s="16"/>
      <c r="AA158" s="16"/>
      <c r="AB158" s="16"/>
      <c r="AC158" s="16"/>
    </row>
    <row r="159" spans="1:29" x14ac:dyDescent="0.2">
      <c r="A159" s="16"/>
      <c r="B159" s="16"/>
      <c r="C159" s="16"/>
      <c r="D159" s="16"/>
      <c r="E159" s="16"/>
      <c r="F159" s="16"/>
      <c r="G159" s="16"/>
      <c r="H159" s="16"/>
      <c r="I159" s="16"/>
      <c r="J159" s="16"/>
      <c r="K159" s="16"/>
      <c r="L159" s="16"/>
      <c r="N159" s="16"/>
      <c r="O159" s="16"/>
      <c r="P159" s="16"/>
      <c r="Q159" s="16"/>
      <c r="R159" s="16"/>
      <c r="S159" s="16"/>
      <c r="T159" s="16"/>
      <c r="U159" s="16"/>
      <c r="V159" s="16"/>
      <c r="W159" s="16"/>
      <c r="X159" s="16"/>
      <c r="Y159" s="16"/>
      <c r="Z159" s="16"/>
      <c r="AA159" s="16"/>
      <c r="AB159" s="16"/>
      <c r="AC159" s="16"/>
    </row>
    <row r="160" spans="1:29" x14ac:dyDescent="0.2">
      <c r="A160" s="16"/>
      <c r="B160" s="16"/>
      <c r="C160" s="16"/>
      <c r="D160" s="16"/>
      <c r="E160" s="16"/>
      <c r="F160" s="16"/>
      <c r="G160" s="16"/>
      <c r="H160" s="16"/>
      <c r="I160" s="16"/>
      <c r="J160" s="16"/>
      <c r="K160" s="16"/>
      <c r="L160" s="16"/>
      <c r="N160" s="16"/>
      <c r="O160" s="16"/>
      <c r="P160" s="16"/>
      <c r="Q160" s="16"/>
      <c r="R160" s="16"/>
      <c r="S160" s="16"/>
      <c r="T160" s="16"/>
      <c r="U160" s="16"/>
      <c r="V160" s="16"/>
      <c r="W160" s="16"/>
      <c r="X160" s="16"/>
      <c r="Y160" s="16"/>
      <c r="Z160" s="16"/>
      <c r="AA160" s="16"/>
      <c r="AB160" s="16"/>
      <c r="AC160" s="16"/>
    </row>
    <row r="161" spans="1:29" x14ac:dyDescent="0.2">
      <c r="A161" s="16"/>
      <c r="B161" s="16"/>
      <c r="C161" s="16"/>
      <c r="D161" s="16"/>
      <c r="E161" s="16"/>
      <c r="F161" s="16"/>
      <c r="G161" s="16"/>
      <c r="H161" s="16"/>
      <c r="I161" s="16"/>
      <c r="J161" s="16"/>
      <c r="K161" s="16"/>
      <c r="L161" s="16"/>
      <c r="N161" s="16"/>
      <c r="O161" s="16"/>
      <c r="P161" s="16"/>
      <c r="Q161" s="16"/>
      <c r="R161" s="16"/>
      <c r="S161" s="16"/>
      <c r="T161" s="16"/>
      <c r="U161" s="16"/>
      <c r="V161" s="16"/>
      <c r="W161" s="16"/>
      <c r="X161" s="16"/>
      <c r="Y161" s="16"/>
      <c r="Z161" s="16"/>
      <c r="AA161" s="16"/>
      <c r="AB161" s="16"/>
      <c r="AC161" s="16"/>
    </row>
    <row r="162" spans="1:29" x14ac:dyDescent="0.2">
      <c r="A162" s="16"/>
      <c r="B162" s="16"/>
      <c r="C162" s="16"/>
      <c r="D162" s="16"/>
      <c r="E162" s="16"/>
      <c r="F162" s="16"/>
      <c r="G162" s="16"/>
      <c r="H162" s="16"/>
      <c r="I162" s="16"/>
      <c r="J162" s="16"/>
      <c r="K162" s="16"/>
      <c r="L162" s="16"/>
      <c r="N162" s="16"/>
      <c r="O162" s="16"/>
      <c r="P162" s="16"/>
      <c r="Q162" s="16"/>
      <c r="R162" s="16"/>
      <c r="S162" s="16"/>
      <c r="T162" s="16"/>
      <c r="U162" s="16"/>
      <c r="V162" s="16"/>
      <c r="W162" s="16"/>
      <c r="X162" s="16"/>
      <c r="Y162" s="16"/>
      <c r="Z162" s="16"/>
      <c r="AA162" s="16"/>
      <c r="AB162" s="16"/>
      <c r="AC162" s="16"/>
    </row>
    <row r="163" spans="1:29" x14ac:dyDescent="0.2">
      <c r="A163" s="16"/>
      <c r="B163" s="16"/>
      <c r="C163" s="16"/>
      <c r="D163" s="16"/>
      <c r="E163" s="16"/>
      <c r="F163" s="16"/>
      <c r="G163" s="16"/>
      <c r="H163" s="16"/>
      <c r="I163" s="16"/>
      <c r="J163" s="16"/>
      <c r="K163" s="16"/>
      <c r="L163" s="16"/>
      <c r="N163" s="16"/>
      <c r="O163" s="16"/>
      <c r="P163" s="16"/>
      <c r="Q163" s="16"/>
      <c r="R163" s="16"/>
      <c r="S163" s="16"/>
      <c r="T163" s="16"/>
      <c r="U163" s="16"/>
      <c r="V163" s="16"/>
      <c r="W163" s="16"/>
      <c r="X163" s="16"/>
      <c r="Y163" s="16"/>
      <c r="Z163" s="16"/>
      <c r="AA163" s="16"/>
      <c r="AB163" s="16"/>
      <c r="AC163" s="16"/>
    </row>
    <row r="164" spans="1:29" x14ac:dyDescent="0.2">
      <c r="A164" s="16"/>
      <c r="B164" s="16"/>
      <c r="C164" s="16"/>
      <c r="D164" s="16"/>
      <c r="E164" s="16"/>
      <c r="F164" s="16"/>
      <c r="G164" s="16"/>
      <c r="H164" s="16"/>
      <c r="I164" s="16"/>
      <c r="J164" s="16"/>
      <c r="K164" s="16"/>
      <c r="L164" s="16"/>
      <c r="N164" s="16"/>
      <c r="O164" s="16"/>
      <c r="P164" s="16"/>
      <c r="Q164" s="16"/>
      <c r="R164" s="16"/>
      <c r="S164" s="16"/>
      <c r="T164" s="16"/>
      <c r="U164" s="16"/>
      <c r="V164" s="16"/>
      <c r="W164" s="16"/>
      <c r="X164" s="16"/>
      <c r="Y164" s="16"/>
      <c r="Z164" s="16"/>
      <c r="AA164" s="16"/>
      <c r="AB164" s="16"/>
      <c r="AC164" s="16"/>
    </row>
    <row r="165" spans="1:29" x14ac:dyDescent="0.2">
      <c r="A165" s="16"/>
      <c r="B165" s="16"/>
      <c r="C165" s="16"/>
      <c r="D165" s="16"/>
      <c r="E165" s="16"/>
      <c r="F165" s="16"/>
      <c r="G165" s="16"/>
      <c r="H165" s="16"/>
      <c r="I165" s="16"/>
      <c r="J165" s="16"/>
      <c r="K165" s="16"/>
      <c r="L165" s="16"/>
      <c r="N165" s="16"/>
      <c r="O165" s="16"/>
      <c r="P165" s="16"/>
      <c r="Q165" s="16"/>
      <c r="R165" s="16"/>
      <c r="S165" s="16"/>
      <c r="T165" s="16"/>
      <c r="U165" s="16"/>
      <c r="V165" s="16"/>
      <c r="W165" s="16"/>
      <c r="X165" s="16"/>
      <c r="Y165" s="16"/>
      <c r="Z165" s="16"/>
      <c r="AA165" s="16"/>
      <c r="AB165" s="16"/>
      <c r="AC165" s="16"/>
    </row>
    <row r="166" spans="1:29" x14ac:dyDescent="0.2">
      <c r="A166" s="16"/>
      <c r="B166" s="16"/>
      <c r="C166" s="16"/>
      <c r="D166" s="16"/>
      <c r="E166" s="16"/>
      <c r="F166" s="16"/>
      <c r="G166" s="16"/>
      <c r="H166" s="16"/>
      <c r="I166" s="16"/>
      <c r="J166" s="16"/>
      <c r="K166" s="16"/>
      <c r="L166" s="16"/>
      <c r="N166" s="16"/>
      <c r="O166" s="16"/>
      <c r="P166" s="16"/>
      <c r="Q166" s="16"/>
      <c r="R166" s="16"/>
      <c r="S166" s="16"/>
      <c r="T166" s="16"/>
      <c r="U166" s="16"/>
      <c r="V166" s="16"/>
      <c r="W166" s="16"/>
      <c r="X166" s="16"/>
      <c r="Y166" s="16"/>
      <c r="Z166" s="16"/>
      <c r="AA166" s="16"/>
      <c r="AB166" s="16"/>
      <c r="AC166" s="16"/>
    </row>
    <row r="167" spans="1:29" x14ac:dyDescent="0.2">
      <c r="A167" s="16"/>
      <c r="B167" s="16"/>
      <c r="C167" s="16"/>
      <c r="D167" s="16"/>
      <c r="E167" s="16"/>
      <c r="F167" s="16"/>
      <c r="G167" s="16"/>
      <c r="H167" s="16"/>
      <c r="I167" s="16"/>
      <c r="J167" s="16"/>
      <c r="K167" s="16"/>
      <c r="L167" s="16"/>
      <c r="N167" s="16"/>
      <c r="O167" s="16"/>
      <c r="P167" s="16"/>
      <c r="Q167" s="16"/>
      <c r="R167" s="16"/>
      <c r="S167" s="16"/>
      <c r="T167" s="16"/>
      <c r="U167" s="16"/>
      <c r="V167" s="16"/>
      <c r="W167" s="16"/>
      <c r="X167" s="16"/>
      <c r="Y167" s="16"/>
      <c r="Z167" s="16"/>
      <c r="AA167" s="16"/>
      <c r="AB167" s="16"/>
      <c r="AC167" s="16"/>
    </row>
    <row r="168" spans="1:29" x14ac:dyDescent="0.2">
      <c r="A168" s="16"/>
      <c r="B168" s="16"/>
      <c r="C168" s="16"/>
      <c r="D168" s="16"/>
      <c r="E168" s="16"/>
      <c r="F168" s="16"/>
      <c r="G168" s="16"/>
      <c r="H168" s="16"/>
      <c r="I168" s="16"/>
      <c r="J168" s="16"/>
      <c r="K168" s="16"/>
      <c r="L168" s="16"/>
      <c r="N168" s="16"/>
      <c r="O168" s="16"/>
      <c r="P168" s="16"/>
      <c r="Q168" s="16"/>
      <c r="R168" s="16"/>
      <c r="S168" s="16"/>
      <c r="T168" s="16"/>
      <c r="U168" s="16"/>
      <c r="V168" s="16"/>
      <c r="W168" s="16"/>
      <c r="X168" s="16"/>
      <c r="Y168" s="16"/>
      <c r="Z168" s="16"/>
      <c r="AA168" s="16"/>
      <c r="AB168" s="16"/>
      <c r="AC168" s="16"/>
    </row>
    <row r="169" spans="1:29" x14ac:dyDescent="0.2">
      <c r="A169" s="16"/>
      <c r="B169" s="16"/>
      <c r="C169" s="16"/>
      <c r="D169" s="16"/>
      <c r="E169" s="16"/>
      <c r="F169" s="16"/>
      <c r="G169" s="16"/>
      <c r="H169" s="16"/>
      <c r="I169" s="16"/>
      <c r="J169" s="16"/>
      <c r="K169" s="16"/>
      <c r="L169" s="16"/>
      <c r="N169" s="16"/>
      <c r="O169" s="16"/>
      <c r="P169" s="16"/>
      <c r="Q169" s="16"/>
      <c r="R169" s="16"/>
      <c r="S169" s="16"/>
      <c r="T169" s="16"/>
      <c r="U169" s="16"/>
      <c r="V169" s="16"/>
      <c r="W169" s="16"/>
      <c r="X169" s="16"/>
      <c r="Y169" s="16"/>
      <c r="Z169" s="16"/>
      <c r="AA169" s="16"/>
      <c r="AB169" s="16"/>
      <c r="AC169" s="16"/>
    </row>
    <row r="170" spans="1:29" x14ac:dyDescent="0.2">
      <c r="A170" s="16"/>
      <c r="B170" s="16"/>
      <c r="C170" s="16"/>
      <c r="D170" s="16"/>
      <c r="E170" s="16"/>
      <c r="F170" s="16"/>
      <c r="G170" s="16"/>
      <c r="H170" s="16"/>
      <c r="I170" s="16"/>
      <c r="J170" s="16"/>
      <c r="K170" s="16"/>
      <c r="L170" s="16"/>
      <c r="N170" s="16"/>
      <c r="O170" s="16"/>
      <c r="P170" s="16"/>
      <c r="Q170" s="16"/>
      <c r="R170" s="16"/>
      <c r="S170" s="16"/>
      <c r="T170" s="16"/>
      <c r="U170" s="16"/>
      <c r="V170" s="16"/>
      <c r="W170" s="16"/>
      <c r="X170" s="16"/>
      <c r="Y170" s="16"/>
      <c r="Z170" s="16"/>
      <c r="AA170" s="16"/>
      <c r="AB170" s="16"/>
      <c r="AC170" s="16"/>
    </row>
    <row r="171" spans="1:29" x14ac:dyDescent="0.2">
      <c r="A171" s="16"/>
      <c r="B171" s="16"/>
      <c r="C171" s="16"/>
      <c r="D171" s="16"/>
      <c r="E171" s="16"/>
      <c r="F171" s="16"/>
      <c r="G171" s="16"/>
      <c r="H171" s="16"/>
      <c r="I171" s="16"/>
      <c r="J171" s="16"/>
      <c r="K171" s="16"/>
      <c r="L171" s="16"/>
      <c r="N171" s="16"/>
      <c r="O171" s="16"/>
      <c r="P171" s="16"/>
      <c r="Q171" s="16"/>
      <c r="R171" s="16"/>
      <c r="S171" s="16"/>
      <c r="T171" s="16"/>
      <c r="U171" s="16"/>
      <c r="V171" s="16"/>
      <c r="W171" s="16"/>
      <c r="X171" s="16"/>
      <c r="Y171" s="16"/>
      <c r="Z171" s="16"/>
      <c r="AA171" s="16"/>
      <c r="AB171" s="16"/>
      <c r="AC171" s="16"/>
    </row>
    <row r="172" spans="1:29" x14ac:dyDescent="0.2">
      <c r="A172" s="16"/>
      <c r="B172" s="16"/>
      <c r="C172" s="16"/>
      <c r="D172" s="16"/>
      <c r="E172" s="16"/>
      <c r="F172" s="16"/>
      <c r="G172" s="16"/>
      <c r="H172" s="16"/>
      <c r="I172" s="16"/>
      <c r="J172" s="16"/>
      <c r="K172" s="16"/>
      <c r="L172" s="16"/>
      <c r="N172" s="16"/>
      <c r="O172" s="16"/>
      <c r="P172" s="16"/>
      <c r="Q172" s="16"/>
      <c r="R172" s="16"/>
      <c r="S172" s="16"/>
      <c r="T172" s="16"/>
      <c r="U172" s="16"/>
      <c r="V172" s="16"/>
      <c r="W172" s="16"/>
      <c r="X172" s="16"/>
      <c r="Y172" s="16"/>
      <c r="Z172" s="16"/>
      <c r="AA172" s="16"/>
      <c r="AB172" s="16"/>
      <c r="AC172" s="16"/>
    </row>
    <row r="173" spans="1:29" x14ac:dyDescent="0.2">
      <c r="A173" s="16"/>
      <c r="B173" s="16"/>
      <c r="C173" s="16"/>
      <c r="D173" s="16"/>
      <c r="E173" s="16"/>
      <c r="F173" s="16"/>
      <c r="G173" s="16"/>
      <c r="H173" s="16"/>
      <c r="I173" s="16"/>
      <c r="J173" s="16"/>
      <c r="K173" s="16"/>
      <c r="L173" s="16"/>
      <c r="N173" s="16"/>
      <c r="O173" s="16"/>
      <c r="P173" s="16"/>
      <c r="Q173" s="16"/>
      <c r="R173" s="16"/>
      <c r="S173" s="16"/>
      <c r="T173" s="16"/>
      <c r="U173" s="16"/>
      <c r="V173" s="16"/>
      <c r="W173" s="16"/>
      <c r="X173" s="16"/>
      <c r="Y173" s="16"/>
      <c r="Z173" s="16"/>
      <c r="AA173" s="16"/>
      <c r="AB173" s="16"/>
      <c r="AC173" s="16"/>
    </row>
    <row r="174" spans="1:29" x14ac:dyDescent="0.2">
      <c r="A174" s="16"/>
      <c r="B174" s="16"/>
      <c r="C174" s="16"/>
      <c r="D174" s="16"/>
      <c r="E174" s="16"/>
      <c r="F174" s="16"/>
      <c r="G174" s="16"/>
      <c r="H174" s="16"/>
      <c r="I174" s="16"/>
      <c r="J174" s="16"/>
      <c r="K174" s="16"/>
      <c r="L174" s="16"/>
      <c r="N174" s="16"/>
      <c r="O174" s="16"/>
      <c r="P174" s="16"/>
      <c r="Q174" s="16"/>
      <c r="R174" s="16"/>
      <c r="S174" s="16"/>
      <c r="T174" s="16"/>
      <c r="U174" s="16"/>
      <c r="V174" s="16"/>
      <c r="W174" s="16"/>
      <c r="X174" s="16"/>
      <c r="Y174" s="16"/>
      <c r="Z174" s="16"/>
      <c r="AA174" s="16"/>
      <c r="AB174" s="16"/>
      <c r="AC174" s="16"/>
    </row>
    <row r="175" spans="1:29" x14ac:dyDescent="0.2">
      <c r="A175" s="16"/>
      <c r="B175" s="16"/>
      <c r="C175" s="16"/>
      <c r="D175" s="16"/>
      <c r="E175" s="16"/>
      <c r="F175" s="16"/>
      <c r="G175" s="16"/>
      <c r="H175" s="16"/>
      <c r="I175" s="16"/>
      <c r="J175" s="16"/>
      <c r="K175" s="16"/>
      <c r="L175" s="16"/>
      <c r="N175" s="16"/>
      <c r="O175" s="16"/>
      <c r="P175" s="16"/>
      <c r="Q175" s="16"/>
      <c r="R175" s="16"/>
      <c r="S175" s="16"/>
      <c r="T175" s="16"/>
      <c r="U175" s="16"/>
      <c r="V175" s="16"/>
      <c r="W175" s="16"/>
      <c r="X175" s="16"/>
      <c r="Y175" s="16"/>
      <c r="Z175" s="16"/>
      <c r="AA175" s="16"/>
      <c r="AB175" s="16"/>
      <c r="AC175" s="16"/>
    </row>
    <row r="176" spans="1:29" x14ac:dyDescent="0.2">
      <c r="A176" s="16"/>
      <c r="B176" s="16"/>
      <c r="C176" s="16"/>
      <c r="D176" s="16"/>
      <c r="E176" s="16"/>
      <c r="F176" s="16"/>
      <c r="G176" s="16"/>
      <c r="H176" s="16"/>
      <c r="I176" s="16"/>
      <c r="J176" s="16"/>
      <c r="K176" s="16"/>
      <c r="L176" s="16"/>
      <c r="N176" s="16"/>
      <c r="O176" s="16"/>
      <c r="P176" s="16"/>
      <c r="Q176" s="16"/>
      <c r="R176" s="16"/>
      <c r="S176" s="16"/>
      <c r="T176" s="16"/>
      <c r="U176" s="16"/>
      <c r="V176" s="16"/>
      <c r="W176" s="16"/>
      <c r="X176" s="16"/>
      <c r="Y176" s="16"/>
      <c r="Z176" s="16"/>
      <c r="AA176" s="16"/>
      <c r="AB176" s="16"/>
      <c r="AC176" s="16"/>
    </row>
    <row r="177" spans="1:29" x14ac:dyDescent="0.2">
      <c r="A177" s="16"/>
      <c r="B177" s="16"/>
      <c r="C177" s="16"/>
      <c r="D177" s="16"/>
      <c r="E177" s="16"/>
      <c r="F177" s="16"/>
      <c r="G177" s="16"/>
      <c r="H177" s="16"/>
      <c r="I177" s="16"/>
      <c r="J177" s="16"/>
      <c r="K177" s="16"/>
      <c r="L177" s="16"/>
      <c r="N177" s="16"/>
      <c r="O177" s="16"/>
      <c r="P177" s="16"/>
      <c r="Q177" s="16"/>
      <c r="R177" s="16"/>
      <c r="S177" s="16"/>
      <c r="T177" s="16"/>
      <c r="U177" s="16"/>
      <c r="V177" s="16"/>
      <c r="W177" s="16"/>
      <c r="X177" s="16"/>
      <c r="Y177" s="16"/>
      <c r="Z177" s="16"/>
      <c r="AA177" s="16"/>
      <c r="AB177" s="16"/>
      <c r="AC177" s="16"/>
    </row>
    <row r="178" spans="1:29" x14ac:dyDescent="0.2">
      <c r="A178" s="16"/>
      <c r="B178" s="16"/>
      <c r="C178" s="16"/>
      <c r="D178" s="16"/>
      <c r="E178" s="16"/>
      <c r="F178" s="16"/>
      <c r="G178" s="16"/>
      <c r="H178" s="16"/>
      <c r="I178" s="16"/>
      <c r="J178" s="16"/>
      <c r="K178" s="16"/>
      <c r="L178" s="16"/>
      <c r="N178" s="16"/>
      <c r="O178" s="16"/>
      <c r="P178" s="16"/>
      <c r="Q178" s="16"/>
      <c r="R178" s="16"/>
      <c r="S178" s="16"/>
      <c r="T178" s="16"/>
      <c r="U178" s="16"/>
      <c r="V178" s="16"/>
      <c r="W178" s="16"/>
      <c r="X178" s="16"/>
      <c r="Y178" s="16"/>
      <c r="Z178" s="16"/>
      <c r="AA178" s="16"/>
      <c r="AB178" s="16"/>
      <c r="AC178" s="16"/>
    </row>
    <row r="179" spans="1:29" x14ac:dyDescent="0.2">
      <c r="A179" s="16"/>
      <c r="B179" s="16"/>
      <c r="C179" s="16"/>
      <c r="D179" s="16"/>
      <c r="E179" s="16"/>
      <c r="F179" s="16"/>
      <c r="G179" s="16"/>
      <c r="H179" s="16"/>
      <c r="I179" s="16"/>
      <c r="J179" s="16"/>
      <c r="K179" s="16"/>
      <c r="L179" s="16"/>
      <c r="N179" s="16"/>
      <c r="O179" s="16"/>
      <c r="P179" s="16"/>
      <c r="Q179" s="16"/>
      <c r="R179" s="16"/>
      <c r="S179" s="16"/>
      <c r="T179" s="16"/>
      <c r="U179" s="16"/>
      <c r="V179" s="16"/>
      <c r="W179" s="16"/>
      <c r="X179" s="16"/>
      <c r="Y179" s="16"/>
      <c r="Z179" s="16"/>
      <c r="AA179" s="16"/>
      <c r="AB179" s="16"/>
      <c r="AC179" s="16"/>
    </row>
    <row r="180" spans="1:29" x14ac:dyDescent="0.2">
      <c r="A180" s="16"/>
      <c r="B180" s="16"/>
      <c r="C180" s="16"/>
      <c r="D180" s="16"/>
      <c r="E180" s="16"/>
      <c r="F180" s="16"/>
      <c r="G180" s="16"/>
      <c r="H180" s="16"/>
      <c r="I180" s="16"/>
      <c r="J180" s="16"/>
      <c r="K180" s="16"/>
      <c r="L180" s="16"/>
      <c r="N180" s="16"/>
      <c r="O180" s="16"/>
      <c r="P180" s="16"/>
      <c r="Q180" s="16"/>
      <c r="R180" s="16"/>
      <c r="S180" s="16"/>
      <c r="T180" s="16"/>
      <c r="U180" s="16"/>
      <c r="V180" s="16"/>
      <c r="W180" s="16"/>
      <c r="X180" s="16"/>
      <c r="Y180" s="16"/>
      <c r="Z180" s="16"/>
      <c r="AA180" s="16"/>
      <c r="AB180" s="16"/>
      <c r="AC180" s="16"/>
    </row>
    <row r="181" spans="1:29" x14ac:dyDescent="0.2">
      <c r="A181" s="16"/>
      <c r="B181" s="16"/>
      <c r="C181" s="16"/>
      <c r="D181" s="16"/>
      <c r="E181" s="16"/>
      <c r="F181" s="16"/>
      <c r="G181" s="16"/>
      <c r="H181" s="16"/>
      <c r="I181" s="16"/>
      <c r="J181" s="16"/>
      <c r="K181" s="16"/>
      <c r="L181" s="16"/>
      <c r="N181" s="16"/>
      <c r="O181" s="16"/>
      <c r="P181" s="16"/>
      <c r="Q181" s="16"/>
      <c r="R181" s="16"/>
      <c r="S181" s="16"/>
      <c r="T181" s="16"/>
      <c r="U181" s="16"/>
      <c r="V181" s="16"/>
      <c r="W181" s="16"/>
      <c r="X181" s="16"/>
      <c r="Y181" s="16"/>
      <c r="Z181" s="16"/>
      <c r="AA181" s="16"/>
      <c r="AB181" s="16"/>
      <c r="AC181" s="16"/>
    </row>
    <row r="182" spans="1:29" x14ac:dyDescent="0.2">
      <c r="A182" s="16"/>
      <c r="B182" s="16"/>
      <c r="C182" s="16"/>
      <c r="D182" s="16"/>
      <c r="E182" s="16"/>
      <c r="F182" s="16"/>
      <c r="G182" s="16"/>
      <c r="H182" s="16"/>
      <c r="I182" s="16"/>
      <c r="J182" s="16"/>
      <c r="K182" s="16"/>
      <c r="L182" s="16"/>
      <c r="N182" s="16"/>
      <c r="O182" s="16"/>
      <c r="P182" s="16"/>
      <c r="Q182" s="16"/>
      <c r="R182" s="16"/>
      <c r="S182" s="16"/>
      <c r="T182" s="16"/>
      <c r="U182" s="16"/>
      <c r="V182" s="16"/>
      <c r="W182" s="16"/>
      <c r="X182" s="16"/>
      <c r="Y182" s="16"/>
      <c r="Z182" s="16"/>
      <c r="AA182" s="16"/>
      <c r="AB182" s="16"/>
      <c r="AC182" s="16"/>
    </row>
    <row r="183" spans="1:29" x14ac:dyDescent="0.2">
      <c r="A183" s="16"/>
      <c r="B183" s="16"/>
      <c r="C183" s="16"/>
      <c r="D183" s="16"/>
      <c r="E183" s="16"/>
      <c r="F183" s="16"/>
      <c r="G183" s="16"/>
      <c r="H183" s="16"/>
      <c r="I183" s="16"/>
      <c r="J183" s="16"/>
      <c r="K183" s="16"/>
      <c r="L183" s="16"/>
      <c r="N183" s="16"/>
      <c r="O183" s="16"/>
      <c r="P183" s="16"/>
      <c r="Q183" s="16"/>
      <c r="R183" s="16"/>
      <c r="S183" s="16"/>
      <c r="T183" s="16"/>
      <c r="U183" s="16"/>
      <c r="V183" s="16"/>
      <c r="W183" s="16"/>
      <c r="X183" s="16"/>
      <c r="Y183" s="16"/>
      <c r="Z183" s="16"/>
      <c r="AA183" s="16"/>
      <c r="AB183" s="16"/>
      <c r="AC183" s="16"/>
    </row>
    <row r="184" spans="1:29" x14ac:dyDescent="0.2">
      <c r="A184" s="16"/>
      <c r="B184" s="16"/>
      <c r="C184" s="16"/>
      <c r="D184" s="16"/>
      <c r="E184" s="16"/>
      <c r="F184" s="16"/>
      <c r="G184" s="16"/>
      <c r="H184" s="16"/>
      <c r="I184" s="16"/>
      <c r="J184" s="16"/>
      <c r="K184" s="16"/>
      <c r="L184" s="16"/>
      <c r="N184" s="16"/>
      <c r="O184" s="16"/>
      <c r="P184" s="16"/>
      <c r="Q184" s="16"/>
      <c r="R184" s="16"/>
      <c r="S184" s="16"/>
      <c r="T184" s="16"/>
      <c r="U184" s="16"/>
      <c r="V184" s="16"/>
      <c r="W184" s="16"/>
      <c r="X184" s="16"/>
      <c r="Y184" s="16"/>
      <c r="Z184" s="16"/>
      <c r="AA184" s="16"/>
      <c r="AB184" s="16"/>
      <c r="AC184" s="16"/>
    </row>
    <row r="185" spans="1:29" x14ac:dyDescent="0.2">
      <c r="A185" s="16"/>
      <c r="B185" s="16"/>
      <c r="C185" s="16"/>
      <c r="D185" s="16"/>
      <c r="E185" s="16"/>
      <c r="F185" s="16"/>
      <c r="G185" s="16"/>
      <c r="H185" s="16"/>
      <c r="I185" s="16"/>
      <c r="J185" s="16"/>
      <c r="K185" s="16"/>
      <c r="L185" s="16"/>
      <c r="N185" s="16"/>
      <c r="O185" s="16"/>
      <c r="P185" s="16"/>
      <c r="Q185" s="16"/>
      <c r="R185" s="16"/>
      <c r="S185" s="16"/>
      <c r="T185" s="16"/>
      <c r="U185" s="16"/>
      <c r="V185" s="16"/>
      <c r="W185" s="16"/>
      <c r="X185" s="16"/>
      <c r="Y185" s="16"/>
      <c r="Z185" s="16"/>
      <c r="AA185" s="16"/>
      <c r="AB185" s="16"/>
      <c r="AC185" s="16"/>
    </row>
    <row r="186" spans="1:29" x14ac:dyDescent="0.2">
      <c r="A186" s="16"/>
      <c r="B186" s="16"/>
      <c r="C186" s="16"/>
      <c r="D186" s="16"/>
      <c r="E186" s="16"/>
      <c r="F186" s="16"/>
      <c r="G186" s="16"/>
      <c r="H186" s="16"/>
      <c r="I186" s="16"/>
      <c r="J186" s="16"/>
      <c r="K186" s="16"/>
      <c r="L186" s="16"/>
      <c r="N186" s="16"/>
      <c r="O186" s="16"/>
      <c r="P186" s="16"/>
      <c r="Q186" s="16"/>
      <c r="R186" s="16"/>
      <c r="S186" s="16"/>
      <c r="T186" s="16"/>
      <c r="U186" s="16"/>
      <c r="V186" s="16"/>
      <c r="W186" s="16"/>
      <c r="X186" s="16"/>
      <c r="Y186" s="16"/>
      <c r="Z186" s="16"/>
      <c r="AA186" s="16"/>
      <c r="AB186" s="16"/>
      <c r="AC186" s="16"/>
    </row>
    <row r="187" spans="1:29" x14ac:dyDescent="0.2">
      <c r="A187" s="16"/>
      <c r="B187" s="16"/>
      <c r="C187" s="16"/>
      <c r="D187" s="16"/>
      <c r="E187" s="16"/>
      <c r="F187" s="16"/>
      <c r="G187" s="16"/>
      <c r="H187" s="16"/>
      <c r="I187" s="16"/>
      <c r="J187" s="16"/>
      <c r="K187" s="16"/>
      <c r="L187" s="16"/>
      <c r="N187" s="16"/>
      <c r="O187" s="16"/>
      <c r="P187" s="16"/>
      <c r="Q187" s="16"/>
      <c r="R187" s="16"/>
      <c r="S187" s="16"/>
      <c r="T187" s="16"/>
      <c r="U187" s="16"/>
      <c r="V187" s="16"/>
      <c r="W187" s="16"/>
      <c r="X187" s="16"/>
      <c r="Y187" s="16"/>
      <c r="Z187" s="16"/>
      <c r="AA187" s="16"/>
      <c r="AB187" s="16"/>
      <c r="AC187" s="16"/>
    </row>
    <row r="188" spans="1:29" x14ac:dyDescent="0.2">
      <c r="A188" s="16"/>
      <c r="B188" s="16"/>
      <c r="C188" s="16"/>
      <c r="D188" s="16"/>
      <c r="E188" s="16"/>
      <c r="F188" s="16"/>
      <c r="G188" s="16"/>
      <c r="H188" s="16"/>
      <c r="I188" s="16"/>
      <c r="J188" s="16"/>
      <c r="K188" s="16"/>
      <c r="L188" s="16"/>
      <c r="N188" s="16"/>
      <c r="O188" s="16"/>
      <c r="P188" s="16"/>
      <c r="Q188" s="16"/>
      <c r="R188" s="16"/>
      <c r="S188" s="16"/>
      <c r="T188" s="16"/>
      <c r="U188" s="16"/>
      <c r="V188" s="16"/>
      <c r="W188" s="16"/>
      <c r="X188" s="16"/>
      <c r="Y188" s="16"/>
      <c r="Z188" s="16"/>
      <c r="AA188" s="16"/>
      <c r="AB188" s="16"/>
      <c r="AC188" s="16"/>
    </row>
    <row r="189" spans="1:29" x14ac:dyDescent="0.2">
      <c r="A189" s="16"/>
      <c r="B189" s="16"/>
      <c r="C189" s="16"/>
      <c r="D189" s="16"/>
      <c r="E189" s="16"/>
      <c r="F189" s="16"/>
      <c r="G189" s="16"/>
      <c r="H189" s="16"/>
      <c r="I189" s="16"/>
      <c r="J189" s="16"/>
      <c r="K189" s="16"/>
      <c r="L189" s="16"/>
      <c r="N189" s="16"/>
      <c r="O189" s="16"/>
      <c r="P189" s="16"/>
      <c r="Q189" s="16"/>
      <c r="R189" s="16"/>
      <c r="S189" s="16"/>
      <c r="T189" s="16"/>
      <c r="U189" s="16"/>
      <c r="V189" s="16"/>
      <c r="W189" s="16"/>
      <c r="X189" s="16"/>
      <c r="Y189" s="16"/>
      <c r="Z189" s="16"/>
      <c r="AA189" s="16"/>
      <c r="AB189" s="16"/>
      <c r="AC189" s="16"/>
    </row>
    <row r="190" spans="1:29" x14ac:dyDescent="0.2">
      <c r="A190" s="16"/>
      <c r="B190" s="16"/>
      <c r="C190" s="16"/>
      <c r="D190" s="16"/>
      <c r="E190" s="16"/>
      <c r="F190" s="16"/>
      <c r="G190" s="16"/>
      <c r="H190" s="16"/>
      <c r="I190" s="16"/>
      <c r="J190" s="16"/>
      <c r="K190" s="16"/>
      <c r="L190" s="16"/>
      <c r="N190" s="16"/>
      <c r="O190" s="16"/>
      <c r="P190" s="16"/>
      <c r="Q190" s="16"/>
      <c r="R190" s="16"/>
      <c r="S190" s="16"/>
      <c r="T190" s="16"/>
      <c r="U190" s="16"/>
      <c r="V190" s="16"/>
      <c r="W190" s="16"/>
      <c r="X190" s="16"/>
      <c r="Y190" s="16"/>
      <c r="Z190" s="16"/>
      <c r="AA190" s="16"/>
      <c r="AB190" s="16"/>
      <c r="AC190" s="16"/>
    </row>
    <row r="191" spans="1:29" x14ac:dyDescent="0.2">
      <c r="A191" s="16"/>
      <c r="B191" s="16"/>
      <c r="C191" s="16"/>
      <c r="D191" s="16"/>
      <c r="E191" s="16"/>
      <c r="F191" s="16"/>
      <c r="G191" s="16"/>
      <c r="H191" s="16"/>
      <c r="I191" s="16"/>
      <c r="J191" s="16"/>
      <c r="K191" s="16"/>
      <c r="L191" s="16"/>
      <c r="N191" s="16"/>
      <c r="O191" s="16"/>
      <c r="P191" s="16"/>
      <c r="Q191" s="16"/>
      <c r="R191" s="16"/>
      <c r="S191" s="16"/>
      <c r="T191" s="16"/>
      <c r="U191" s="16"/>
      <c r="V191" s="16"/>
      <c r="W191" s="16"/>
      <c r="X191" s="16"/>
      <c r="Y191" s="16"/>
      <c r="Z191" s="16"/>
      <c r="AA191" s="16"/>
      <c r="AB191" s="16"/>
      <c r="AC191" s="16"/>
    </row>
    <row r="192" spans="1:29" x14ac:dyDescent="0.2">
      <c r="A192" s="16"/>
      <c r="B192" s="16"/>
      <c r="C192" s="16"/>
      <c r="D192" s="16"/>
      <c r="E192" s="16"/>
      <c r="F192" s="16"/>
      <c r="G192" s="16"/>
      <c r="H192" s="16"/>
      <c r="I192" s="16"/>
      <c r="J192" s="16"/>
      <c r="K192" s="16"/>
      <c r="L192" s="16"/>
      <c r="N192" s="16"/>
      <c r="O192" s="16"/>
      <c r="P192" s="16"/>
      <c r="Q192" s="16"/>
      <c r="R192" s="16"/>
      <c r="S192" s="16"/>
      <c r="T192" s="16"/>
      <c r="U192" s="16"/>
      <c r="V192" s="16"/>
      <c r="W192" s="16"/>
      <c r="X192" s="16"/>
      <c r="Y192" s="16"/>
      <c r="Z192" s="16"/>
      <c r="AA192" s="16"/>
      <c r="AB192" s="16"/>
      <c r="AC192" s="16"/>
    </row>
    <row r="193" spans="1:29" x14ac:dyDescent="0.2">
      <c r="A193" s="16"/>
      <c r="B193" s="16"/>
      <c r="C193" s="16"/>
      <c r="D193" s="16"/>
      <c r="E193" s="16"/>
      <c r="F193" s="16"/>
      <c r="G193" s="16"/>
      <c r="H193" s="16"/>
      <c r="I193" s="16"/>
      <c r="J193" s="16"/>
      <c r="K193" s="16"/>
      <c r="L193" s="16"/>
      <c r="N193" s="16"/>
      <c r="O193" s="16"/>
      <c r="P193" s="16"/>
      <c r="Q193" s="16"/>
      <c r="R193" s="16"/>
      <c r="S193" s="16"/>
      <c r="T193" s="16"/>
      <c r="U193" s="16"/>
      <c r="V193" s="16"/>
      <c r="W193" s="16"/>
      <c r="X193" s="16"/>
      <c r="Y193" s="16"/>
      <c r="Z193" s="16"/>
      <c r="AA193" s="16"/>
      <c r="AB193" s="16"/>
      <c r="AC193" s="16"/>
    </row>
    <row r="194" spans="1:29" x14ac:dyDescent="0.2">
      <c r="A194" s="16"/>
      <c r="B194" s="16"/>
      <c r="C194" s="16"/>
      <c r="D194" s="16"/>
      <c r="E194" s="16"/>
      <c r="F194" s="16"/>
      <c r="G194" s="16"/>
      <c r="H194" s="16"/>
      <c r="I194" s="16"/>
      <c r="J194" s="16"/>
      <c r="K194" s="16"/>
      <c r="L194" s="16"/>
      <c r="N194" s="16"/>
      <c r="O194" s="16"/>
      <c r="P194" s="16"/>
      <c r="Q194" s="16"/>
      <c r="R194" s="16"/>
      <c r="S194" s="16"/>
      <c r="T194" s="16"/>
      <c r="U194" s="16"/>
      <c r="V194" s="16"/>
      <c r="W194" s="16"/>
      <c r="X194" s="16"/>
      <c r="Y194" s="16"/>
      <c r="Z194" s="16"/>
      <c r="AA194" s="16"/>
      <c r="AB194" s="16"/>
      <c r="AC194" s="16"/>
    </row>
    <row r="195" spans="1:29" x14ac:dyDescent="0.2">
      <c r="A195" s="16"/>
      <c r="B195" s="16"/>
      <c r="C195" s="16"/>
      <c r="D195" s="16"/>
      <c r="E195" s="16"/>
      <c r="F195" s="16"/>
      <c r="G195" s="16"/>
      <c r="H195" s="16"/>
      <c r="I195" s="16"/>
      <c r="J195" s="16"/>
      <c r="K195" s="16"/>
      <c r="L195" s="16"/>
      <c r="N195" s="16"/>
      <c r="O195" s="16"/>
      <c r="P195" s="16"/>
      <c r="Q195" s="16"/>
      <c r="R195" s="16"/>
      <c r="S195" s="16"/>
      <c r="T195" s="16"/>
      <c r="U195" s="16"/>
      <c r="V195" s="16"/>
      <c r="W195" s="16"/>
      <c r="X195" s="16"/>
      <c r="Y195" s="16"/>
      <c r="Z195" s="16"/>
      <c r="AA195" s="16"/>
      <c r="AB195" s="16"/>
      <c r="AC195" s="16"/>
    </row>
    <row r="196" spans="1:29" x14ac:dyDescent="0.2">
      <c r="A196" s="16"/>
      <c r="B196" s="16"/>
      <c r="C196" s="16"/>
      <c r="D196" s="16"/>
      <c r="E196" s="16"/>
      <c r="F196" s="16"/>
      <c r="G196" s="16"/>
      <c r="H196" s="16"/>
      <c r="I196" s="16"/>
      <c r="J196" s="16"/>
      <c r="K196" s="16"/>
      <c r="L196" s="16"/>
      <c r="N196" s="16"/>
      <c r="O196" s="16"/>
      <c r="P196" s="16"/>
      <c r="Q196" s="16"/>
      <c r="R196" s="16"/>
      <c r="S196" s="16"/>
      <c r="T196" s="16"/>
      <c r="U196" s="16"/>
      <c r="V196" s="16"/>
      <c r="W196" s="16"/>
      <c r="X196" s="16"/>
      <c r="Y196" s="16"/>
      <c r="Z196" s="16"/>
      <c r="AA196" s="16"/>
      <c r="AB196" s="16"/>
      <c r="AC196" s="16"/>
    </row>
    <row r="197" spans="1:29" x14ac:dyDescent="0.2">
      <c r="A197" s="16"/>
      <c r="B197" s="16"/>
      <c r="C197" s="16"/>
      <c r="D197" s="16"/>
      <c r="E197" s="16"/>
      <c r="F197" s="16"/>
      <c r="G197" s="16"/>
      <c r="H197" s="16"/>
      <c r="I197" s="16"/>
      <c r="J197" s="16"/>
      <c r="K197" s="16"/>
      <c r="L197" s="16"/>
      <c r="N197" s="16"/>
      <c r="O197" s="16"/>
      <c r="P197" s="16"/>
      <c r="Q197" s="16"/>
      <c r="R197" s="16"/>
      <c r="S197" s="16"/>
      <c r="T197" s="16"/>
      <c r="U197" s="16"/>
      <c r="V197" s="16"/>
      <c r="W197" s="16"/>
      <c r="X197" s="16"/>
      <c r="Y197" s="16"/>
      <c r="Z197" s="16"/>
      <c r="AA197" s="16"/>
      <c r="AB197" s="16"/>
      <c r="AC197" s="16"/>
    </row>
    <row r="198" spans="1:29" x14ac:dyDescent="0.2">
      <c r="A198" s="16"/>
      <c r="B198" s="16"/>
      <c r="C198" s="16"/>
      <c r="D198" s="16"/>
      <c r="E198" s="16"/>
      <c r="F198" s="16"/>
      <c r="G198" s="16"/>
      <c r="H198" s="16"/>
      <c r="I198" s="16"/>
      <c r="J198" s="16"/>
      <c r="K198" s="16"/>
      <c r="L198" s="16"/>
      <c r="N198" s="16"/>
      <c r="O198" s="16"/>
      <c r="P198" s="16"/>
      <c r="Q198" s="16"/>
      <c r="R198" s="16"/>
      <c r="S198" s="16"/>
      <c r="T198" s="16"/>
      <c r="U198" s="16"/>
      <c r="V198" s="16"/>
      <c r="W198" s="16"/>
      <c r="X198" s="16"/>
      <c r="Y198" s="16"/>
      <c r="Z198" s="16"/>
      <c r="AA198" s="16"/>
      <c r="AB198" s="16"/>
      <c r="AC198" s="16"/>
    </row>
    <row r="199" spans="1:29" x14ac:dyDescent="0.2">
      <c r="A199" s="16"/>
      <c r="B199" s="16"/>
      <c r="C199" s="16"/>
      <c r="D199" s="16"/>
      <c r="E199" s="16"/>
      <c r="F199" s="16"/>
      <c r="G199" s="16"/>
      <c r="H199" s="16"/>
      <c r="I199" s="16"/>
      <c r="J199" s="16"/>
      <c r="K199" s="16"/>
      <c r="L199" s="16"/>
      <c r="N199" s="16"/>
      <c r="O199" s="16"/>
      <c r="P199" s="16"/>
      <c r="Q199" s="16"/>
      <c r="R199" s="16"/>
      <c r="S199" s="16"/>
      <c r="T199" s="16"/>
      <c r="U199" s="16"/>
      <c r="V199" s="16"/>
      <c r="W199" s="16"/>
      <c r="X199" s="16"/>
      <c r="Y199" s="16"/>
      <c r="Z199" s="16"/>
      <c r="AA199" s="16"/>
      <c r="AB199" s="16"/>
      <c r="AC199" s="16"/>
    </row>
    <row r="200" spans="1:29" x14ac:dyDescent="0.2">
      <c r="A200" s="16"/>
      <c r="B200" s="16"/>
      <c r="C200" s="16"/>
      <c r="D200" s="16"/>
      <c r="E200" s="16"/>
      <c r="F200" s="16"/>
      <c r="G200" s="16"/>
      <c r="H200" s="16"/>
      <c r="I200" s="16"/>
      <c r="J200" s="16"/>
      <c r="K200" s="16"/>
      <c r="L200" s="16"/>
      <c r="N200" s="16"/>
      <c r="O200" s="16"/>
      <c r="P200" s="16"/>
      <c r="Q200" s="16"/>
      <c r="R200" s="16"/>
      <c r="S200" s="16"/>
      <c r="T200" s="16"/>
      <c r="U200" s="16"/>
      <c r="V200" s="16"/>
      <c r="W200" s="16"/>
      <c r="X200" s="16"/>
      <c r="Y200" s="16"/>
      <c r="Z200" s="16"/>
      <c r="AA200" s="16"/>
      <c r="AB200" s="16"/>
      <c r="AC200" s="16"/>
    </row>
    <row r="201" spans="1:29" x14ac:dyDescent="0.2">
      <c r="A201" s="16"/>
      <c r="B201" s="16"/>
      <c r="C201" s="16"/>
      <c r="D201" s="16"/>
      <c r="E201" s="16"/>
      <c r="F201" s="16"/>
      <c r="G201" s="16"/>
      <c r="H201" s="16"/>
      <c r="I201" s="16"/>
      <c r="J201" s="16"/>
      <c r="K201" s="16"/>
      <c r="L201" s="16"/>
      <c r="N201" s="16"/>
      <c r="O201" s="16"/>
      <c r="P201" s="16"/>
      <c r="Q201" s="16"/>
      <c r="R201" s="16"/>
      <c r="S201" s="16"/>
      <c r="T201" s="16"/>
      <c r="U201" s="16"/>
      <c r="V201" s="16"/>
      <c r="W201" s="16"/>
      <c r="X201" s="16"/>
      <c r="Y201" s="16"/>
      <c r="Z201" s="16"/>
      <c r="AA201" s="16"/>
      <c r="AB201" s="16"/>
      <c r="AC201" s="16"/>
    </row>
    <row r="202" spans="1:29" x14ac:dyDescent="0.2">
      <c r="A202" s="16"/>
      <c r="B202" s="16"/>
      <c r="C202" s="16"/>
      <c r="D202" s="16"/>
      <c r="E202" s="16"/>
      <c r="F202" s="16"/>
      <c r="G202" s="16"/>
      <c r="H202" s="16"/>
      <c r="I202" s="16"/>
      <c r="J202" s="16"/>
      <c r="K202" s="16"/>
      <c r="L202" s="16"/>
      <c r="N202" s="16"/>
      <c r="O202" s="16"/>
      <c r="P202" s="16"/>
      <c r="Q202" s="16"/>
      <c r="R202" s="16"/>
      <c r="S202" s="16"/>
      <c r="T202" s="16"/>
      <c r="U202" s="16"/>
      <c r="V202" s="16"/>
      <c r="W202" s="16"/>
      <c r="X202" s="16"/>
      <c r="Y202" s="16"/>
      <c r="Z202" s="16"/>
      <c r="AA202" s="16"/>
      <c r="AB202" s="16"/>
      <c r="AC202" s="16"/>
    </row>
    <row r="203" spans="1:29" x14ac:dyDescent="0.2">
      <c r="A203" s="16"/>
      <c r="B203" s="16"/>
      <c r="C203" s="16"/>
      <c r="D203" s="16"/>
      <c r="E203" s="16"/>
      <c r="F203" s="16"/>
      <c r="G203" s="16"/>
      <c r="H203" s="16"/>
      <c r="I203" s="16"/>
      <c r="J203" s="16"/>
      <c r="K203" s="16"/>
      <c r="L203" s="16"/>
      <c r="N203" s="16"/>
      <c r="O203" s="16"/>
      <c r="P203" s="16"/>
      <c r="Q203" s="16"/>
      <c r="R203" s="16"/>
      <c r="S203" s="16"/>
      <c r="T203" s="16"/>
      <c r="U203" s="16"/>
      <c r="V203" s="16"/>
      <c r="W203" s="16"/>
      <c r="X203" s="16"/>
      <c r="Y203" s="16"/>
      <c r="Z203" s="16"/>
      <c r="AA203" s="16"/>
      <c r="AB203" s="16"/>
      <c r="AC203" s="16"/>
    </row>
    <row r="204" spans="1:29" x14ac:dyDescent="0.2">
      <c r="A204" s="16"/>
      <c r="B204" s="16"/>
      <c r="C204" s="16"/>
      <c r="D204" s="16"/>
      <c r="E204" s="16"/>
      <c r="F204" s="16"/>
      <c r="G204" s="16"/>
      <c r="H204" s="16"/>
      <c r="I204" s="16"/>
      <c r="J204" s="16"/>
      <c r="K204" s="16"/>
      <c r="L204" s="16"/>
      <c r="N204" s="16"/>
      <c r="O204" s="16"/>
      <c r="P204" s="16"/>
      <c r="Q204" s="16"/>
      <c r="R204" s="16"/>
      <c r="S204" s="16"/>
      <c r="T204" s="16"/>
      <c r="U204" s="16"/>
      <c r="V204" s="16"/>
      <c r="W204" s="16"/>
      <c r="X204" s="16"/>
      <c r="Y204" s="16"/>
      <c r="Z204" s="16"/>
      <c r="AA204" s="16"/>
      <c r="AB204" s="16"/>
      <c r="AC204" s="16"/>
    </row>
    <row r="205" spans="1:29" x14ac:dyDescent="0.2">
      <c r="A205" s="16"/>
      <c r="B205" s="16"/>
      <c r="C205" s="16"/>
      <c r="D205" s="16"/>
      <c r="E205" s="16"/>
      <c r="F205" s="16"/>
      <c r="G205" s="16"/>
      <c r="H205" s="16"/>
      <c r="I205" s="16"/>
      <c r="J205" s="16"/>
      <c r="K205" s="16"/>
      <c r="L205" s="16"/>
      <c r="N205" s="16"/>
      <c r="O205" s="16"/>
      <c r="P205" s="16"/>
      <c r="Q205" s="16"/>
      <c r="R205" s="16"/>
      <c r="S205" s="16"/>
      <c r="T205" s="16"/>
      <c r="U205" s="16"/>
      <c r="V205" s="16"/>
      <c r="W205" s="16"/>
      <c r="X205" s="16"/>
      <c r="Y205" s="16"/>
      <c r="Z205" s="16"/>
      <c r="AA205" s="16"/>
      <c r="AB205" s="16"/>
      <c r="AC205" s="16"/>
    </row>
    <row r="206" spans="1:29" x14ac:dyDescent="0.2">
      <c r="A206" s="16"/>
      <c r="B206" s="16"/>
      <c r="C206" s="16"/>
      <c r="D206" s="16"/>
      <c r="E206" s="16"/>
      <c r="F206" s="16"/>
      <c r="G206" s="16"/>
      <c r="H206" s="16"/>
      <c r="I206" s="16"/>
      <c r="J206" s="16"/>
      <c r="K206" s="16"/>
      <c r="L206" s="16"/>
      <c r="N206" s="16"/>
      <c r="O206" s="16"/>
      <c r="P206" s="16"/>
      <c r="Q206" s="16"/>
      <c r="R206" s="16"/>
      <c r="S206" s="16"/>
      <c r="T206" s="16"/>
      <c r="U206" s="16"/>
      <c r="V206" s="16"/>
      <c r="W206" s="16"/>
      <c r="X206" s="16"/>
      <c r="Y206" s="16"/>
      <c r="Z206" s="16"/>
      <c r="AA206" s="16"/>
      <c r="AB206" s="16"/>
      <c r="AC206" s="16"/>
    </row>
    <row r="207" spans="1:29" x14ac:dyDescent="0.2">
      <c r="A207" s="16"/>
      <c r="B207" s="16"/>
      <c r="C207" s="16"/>
      <c r="D207" s="16"/>
      <c r="E207" s="16"/>
      <c r="F207" s="16"/>
      <c r="G207" s="16"/>
      <c r="H207" s="16"/>
      <c r="I207" s="16"/>
      <c r="J207" s="16"/>
      <c r="K207" s="16"/>
      <c r="L207" s="16"/>
      <c r="N207" s="16"/>
      <c r="O207" s="16"/>
      <c r="P207" s="16"/>
      <c r="Q207" s="16"/>
      <c r="R207" s="16"/>
      <c r="S207" s="16"/>
      <c r="T207" s="16"/>
      <c r="U207" s="16"/>
      <c r="V207" s="16"/>
      <c r="W207" s="16"/>
      <c r="X207" s="16"/>
      <c r="Y207" s="16"/>
      <c r="Z207" s="16"/>
      <c r="AA207" s="16"/>
      <c r="AB207" s="16"/>
      <c r="AC207" s="16"/>
    </row>
    <row r="208" spans="1:29" x14ac:dyDescent="0.2">
      <c r="A208" s="16"/>
      <c r="B208" s="16"/>
      <c r="C208" s="16"/>
      <c r="D208" s="16"/>
      <c r="E208" s="16"/>
      <c r="F208" s="16"/>
      <c r="G208" s="16"/>
      <c r="H208" s="16"/>
      <c r="I208" s="16"/>
      <c r="J208" s="16"/>
      <c r="K208" s="16"/>
      <c r="L208" s="16"/>
      <c r="N208" s="16"/>
      <c r="O208" s="16"/>
      <c r="P208" s="16"/>
      <c r="Q208" s="16"/>
      <c r="R208" s="16"/>
      <c r="S208" s="16"/>
      <c r="T208" s="16"/>
      <c r="U208" s="16"/>
      <c r="V208" s="16"/>
      <c r="W208" s="16"/>
      <c r="X208" s="16"/>
      <c r="Y208" s="16"/>
      <c r="Z208" s="16"/>
      <c r="AA208" s="16"/>
      <c r="AB208" s="16"/>
      <c r="AC208" s="16"/>
    </row>
    <row r="209" spans="1:29" x14ac:dyDescent="0.2">
      <c r="A209" s="16"/>
      <c r="B209" s="16"/>
      <c r="C209" s="16"/>
      <c r="D209" s="16"/>
      <c r="E209" s="16"/>
      <c r="F209" s="16"/>
      <c r="G209" s="16"/>
      <c r="H209" s="16"/>
      <c r="I209" s="16"/>
      <c r="J209" s="16"/>
      <c r="K209" s="16"/>
      <c r="L209" s="16"/>
      <c r="N209" s="16"/>
      <c r="O209" s="16"/>
      <c r="P209" s="16"/>
      <c r="Q209" s="16"/>
      <c r="R209" s="16"/>
      <c r="S209" s="16"/>
      <c r="T209" s="16"/>
      <c r="U209" s="16"/>
      <c r="V209" s="16"/>
      <c r="W209" s="16"/>
      <c r="X209" s="16"/>
      <c r="Y209" s="16"/>
      <c r="Z209" s="16"/>
      <c r="AA209" s="16"/>
      <c r="AB209" s="16"/>
      <c r="AC209" s="16"/>
    </row>
    <row r="210" spans="1:29" x14ac:dyDescent="0.2">
      <c r="A210" s="16"/>
      <c r="B210" s="16"/>
      <c r="C210" s="16"/>
      <c r="D210" s="16"/>
      <c r="E210" s="16"/>
      <c r="F210" s="16"/>
      <c r="G210" s="16"/>
      <c r="H210" s="16"/>
      <c r="I210" s="16"/>
      <c r="J210" s="16"/>
      <c r="K210" s="16"/>
      <c r="L210" s="16"/>
      <c r="N210" s="16"/>
      <c r="O210" s="16"/>
      <c r="P210" s="16"/>
      <c r="Q210" s="16"/>
      <c r="R210" s="16"/>
      <c r="S210" s="16"/>
      <c r="T210" s="16"/>
      <c r="U210" s="16"/>
      <c r="V210" s="16"/>
      <c r="W210" s="16"/>
      <c r="X210" s="16"/>
      <c r="Y210" s="16"/>
      <c r="Z210" s="16"/>
      <c r="AA210" s="16"/>
      <c r="AB210" s="16"/>
      <c r="AC210" s="16"/>
    </row>
    <row r="211" spans="1:29" x14ac:dyDescent="0.2">
      <c r="A211" s="16"/>
      <c r="B211" s="16"/>
      <c r="C211" s="16"/>
      <c r="D211" s="16"/>
      <c r="E211" s="16"/>
      <c r="F211" s="16"/>
      <c r="G211" s="16"/>
      <c r="H211" s="16"/>
      <c r="I211" s="16"/>
      <c r="J211" s="16"/>
      <c r="K211" s="16"/>
      <c r="L211" s="16"/>
      <c r="N211" s="16"/>
      <c r="O211" s="16"/>
      <c r="P211" s="16"/>
      <c r="Q211" s="16"/>
      <c r="R211" s="16"/>
      <c r="S211" s="16"/>
      <c r="T211" s="16"/>
      <c r="U211" s="16"/>
      <c r="V211" s="16"/>
      <c r="W211" s="16"/>
      <c r="X211" s="16"/>
      <c r="Y211" s="16"/>
      <c r="Z211" s="16"/>
      <c r="AA211" s="16"/>
      <c r="AB211" s="16"/>
      <c r="AC211" s="16"/>
    </row>
    <row r="212" spans="1:29" x14ac:dyDescent="0.2">
      <c r="A212" s="16"/>
      <c r="B212" s="16"/>
      <c r="C212" s="16"/>
      <c r="D212" s="16"/>
      <c r="E212" s="16"/>
      <c r="F212" s="16"/>
      <c r="G212" s="16"/>
      <c r="H212" s="16"/>
      <c r="I212" s="16"/>
      <c r="J212" s="16"/>
      <c r="K212" s="16"/>
      <c r="L212" s="16"/>
      <c r="N212" s="16"/>
      <c r="O212" s="16"/>
      <c r="P212" s="16"/>
      <c r="Q212" s="16"/>
      <c r="R212" s="16"/>
      <c r="S212" s="16"/>
      <c r="T212" s="16"/>
      <c r="U212" s="16"/>
      <c r="V212" s="16"/>
      <c r="W212" s="16"/>
      <c r="X212" s="16"/>
      <c r="Y212" s="16"/>
      <c r="Z212" s="16"/>
      <c r="AA212" s="16"/>
      <c r="AB212" s="16"/>
      <c r="AC212" s="16"/>
    </row>
    <row r="213" spans="1:29" x14ac:dyDescent="0.2">
      <c r="A213" s="16"/>
      <c r="B213" s="16"/>
      <c r="C213" s="16"/>
      <c r="D213" s="16"/>
      <c r="E213" s="16"/>
      <c r="F213" s="16"/>
      <c r="G213" s="16"/>
      <c r="H213" s="16"/>
      <c r="I213" s="16"/>
      <c r="J213" s="16"/>
      <c r="K213" s="16"/>
      <c r="L213" s="16"/>
      <c r="N213" s="16"/>
      <c r="O213" s="16"/>
      <c r="P213" s="16"/>
      <c r="Q213" s="16"/>
      <c r="R213" s="16"/>
      <c r="S213" s="16"/>
      <c r="T213" s="16"/>
      <c r="U213" s="16"/>
      <c r="V213" s="16"/>
      <c r="W213" s="16"/>
      <c r="X213" s="16"/>
      <c r="Y213" s="16"/>
      <c r="Z213" s="16"/>
      <c r="AA213" s="16"/>
      <c r="AB213" s="16"/>
      <c r="AC213" s="16"/>
    </row>
    <row r="214" spans="1:29" x14ac:dyDescent="0.2">
      <c r="A214" s="16"/>
      <c r="B214" s="16"/>
      <c r="C214" s="16"/>
      <c r="D214" s="16"/>
      <c r="E214" s="16"/>
      <c r="F214" s="16"/>
      <c r="G214" s="16"/>
      <c r="H214" s="16"/>
      <c r="I214" s="16"/>
      <c r="J214" s="16"/>
      <c r="K214" s="16"/>
      <c r="L214" s="16"/>
      <c r="N214" s="16"/>
      <c r="O214" s="16"/>
      <c r="P214" s="16"/>
      <c r="Q214" s="16"/>
      <c r="R214" s="16"/>
      <c r="S214" s="16"/>
      <c r="T214" s="16"/>
      <c r="U214" s="16"/>
      <c r="V214" s="16"/>
      <c r="W214" s="16"/>
      <c r="X214" s="16"/>
      <c r="Y214" s="16"/>
      <c r="Z214" s="16"/>
      <c r="AA214" s="16"/>
      <c r="AB214" s="16"/>
      <c r="AC214" s="16"/>
    </row>
    <row r="215" spans="1:29" x14ac:dyDescent="0.2">
      <c r="A215" s="16"/>
      <c r="B215" s="16"/>
      <c r="C215" s="16"/>
      <c r="D215" s="16"/>
      <c r="E215" s="16"/>
      <c r="F215" s="16"/>
      <c r="G215" s="16"/>
      <c r="H215" s="16"/>
      <c r="I215" s="16"/>
      <c r="J215" s="16"/>
      <c r="K215" s="16"/>
      <c r="L215" s="16"/>
      <c r="N215" s="16"/>
      <c r="O215" s="16"/>
      <c r="P215" s="16"/>
      <c r="Q215" s="16"/>
      <c r="R215" s="16"/>
      <c r="S215" s="16"/>
      <c r="T215" s="16"/>
      <c r="U215" s="16"/>
      <c r="V215" s="16"/>
      <c r="W215" s="16"/>
      <c r="X215" s="16"/>
      <c r="Y215" s="16"/>
      <c r="Z215" s="16"/>
      <c r="AA215" s="16"/>
      <c r="AB215" s="16"/>
      <c r="AC215" s="16"/>
    </row>
    <row r="216" spans="1:29" x14ac:dyDescent="0.2">
      <c r="A216" s="16"/>
      <c r="B216" s="16"/>
      <c r="C216" s="16"/>
      <c r="D216" s="16"/>
      <c r="E216" s="16"/>
      <c r="F216" s="16"/>
      <c r="G216" s="16"/>
      <c r="H216" s="16"/>
      <c r="I216" s="16"/>
      <c r="J216" s="16"/>
      <c r="K216" s="16"/>
      <c r="L216" s="16"/>
      <c r="N216" s="16"/>
      <c r="O216" s="16"/>
      <c r="P216" s="16"/>
      <c r="Q216" s="16"/>
      <c r="R216" s="16"/>
      <c r="S216" s="16"/>
      <c r="T216" s="16"/>
      <c r="U216" s="16"/>
      <c r="V216" s="16"/>
      <c r="W216" s="16"/>
      <c r="X216" s="16"/>
      <c r="Y216" s="16"/>
      <c r="Z216" s="16"/>
      <c r="AA216" s="16"/>
      <c r="AB216" s="16"/>
      <c r="AC216" s="16"/>
    </row>
    <row r="217" spans="1:29" x14ac:dyDescent="0.2">
      <c r="A217" s="16"/>
      <c r="B217" s="16"/>
      <c r="C217" s="16"/>
      <c r="D217" s="16"/>
      <c r="E217" s="16"/>
      <c r="F217" s="16"/>
      <c r="G217" s="16"/>
      <c r="H217" s="16"/>
      <c r="I217" s="16"/>
      <c r="J217" s="16"/>
      <c r="K217" s="16"/>
      <c r="L217" s="16"/>
      <c r="N217" s="16"/>
      <c r="O217" s="16"/>
      <c r="P217" s="16"/>
      <c r="Q217" s="16"/>
      <c r="R217" s="16"/>
      <c r="S217" s="16"/>
      <c r="T217" s="16"/>
      <c r="U217" s="16"/>
      <c r="V217" s="16"/>
      <c r="W217" s="16"/>
      <c r="X217" s="16"/>
      <c r="Y217" s="16"/>
      <c r="Z217" s="16"/>
      <c r="AA217" s="16"/>
      <c r="AB217" s="16"/>
      <c r="AC217" s="16"/>
    </row>
    <row r="218" spans="1:29" x14ac:dyDescent="0.2">
      <c r="A218" s="16"/>
      <c r="B218" s="16"/>
      <c r="C218" s="16"/>
      <c r="D218" s="16"/>
      <c r="E218" s="16"/>
      <c r="F218" s="16"/>
      <c r="G218" s="16"/>
      <c r="H218" s="16"/>
      <c r="I218" s="16"/>
      <c r="J218" s="16"/>
      <c r="K218" s="16"/>
      <c r="L218" s="16"/>
      <c r="N218" s="16"/>
      <c r="O218" s="16"/>
      <c r="P218" s="16"/>
      <c r="Q218" s="16"/>
      <c r="R218" s="16"/>
      <c r="S218" s="16"/>
      <c r="T218" s="16"/>
      <c r="U218" s="16"/>
      <c r="V218" s="16"/>
      <c r="W218" s="16"/>
      <c r="X218" s="16"/>
      <c r="Y218" s="16"/>
      <c r="Z218" s="16"/>
      <c r="AA218" s="16"/>
      <c r="AB218" s="16"/>
      <c r="AC218" s="16"/>
    </row>
    <row r="219" spans="1:29" x14ac:dyDescent="0.2">
      <c r="A219" s="16"/>
      <c r="B219" s="16"/>
      <c r="C219" s="16"/>
      <c r="D219" s="16"/>
      <c r="E219" s="16"/>
      <c r="F219" s="16"/>
      <c r="G219" s="16"/>
      <c r="H219" s="16"/>
      <c r="I219" s="16"/>
      <c r="J219" s="16"/>
      <c r="K219" s="16"/>
      <c r="L219" s="16"/>
      <c r="N219" s="16"/>
      <c r="O219" s="16"/>
      <c r="P219" s="16"/>
      <c r="Q219" s="16"/>
      <c r="R219" s="16"/>
      <c r="S219" s="16"/>
      <c r="T219" s="16"/>
      <c r="U219" s="16"/>
      <c r="V219" s="16"/>
      <c r="W219" s="16"/>
      <c r="X219" s="16"/>
      <c r="Y219" s="16"/>
      <c r="Z219" s="16"/>
      <c r="AA219" s="16"/>
      <c r="AB219" s="16"/>
      <c r="AC219" s="16"/>
    </row>
    <row r="220" spans="1:29" x14ac:dyDescent="0.2">
      <c r="A220" s="16"/>
      <c r="B220" s="16"/>
      <c r="C220" s="16"/>
      <c r="D220" s="16"/>
      <c r="E220" s="16"/>
      <c r="F220" s="16"/>
      <c r="G220" s="16"/>
      <c r="H220" s="16"/>
      <c r="I220" s="16"/>
      <c r="J220" s="16"/>
      <c r="K220" s="16"/>
      <c r="L220" s="16"/>
      <c r="N220" s="16"/>
      <c r="O220" s="16"/>
      <c r="P220" s="16"/>
      <c r="Q220" s="16"/>
      <c r="R220" s="16"/>
      <c r="S220" s="16"/>
      <c r="T220" s="16"/>
      <c r="U220" s="16"/>
      <c r="V220" s="16"/>
      <c r="W220" s="16"/>
      <c r="X220" s="16"/>
      <c r="Y220" s="16"/>
      <c r="Z220" s="16"/>
      <c r="AA220" s="16"/>
      <c r="AB220" s="16"/>
      <c r="AC220" s="16"/>
    </row>
    <row r="221" spans="1:29" x14ac:dyDescent="0.2">
      <c r="A221" s="16"/>
      <c r="B221" s="16"/>
      <c r="C221" s="16"/>
      <c r="D221" s="16"/>
      <c r="E221" s="16"/>
      <c r="F221" s="16"/>
      <c r="G221" s="16"/>
      <c r="H221" s="16"/>
      <c r="I221" s="16"/>
      <c r="J221" s="16"/>
      <c r="K221" s="16"/>
      <c r="L221" s="16"/>
      <c r="N221" s="16"/>
      <c r="O221" s="16"/>
      <c r="P221" s="16"/>
      <c r="Q221" s="16"/>
      <c r="R221" s="16"/>
      <c r="S221" s="16"/>
      <c r="T221" s="16"/>
      <c r="U221" s="16"/>
      <c r="V221" s="16"/>
      <c r="W221" s="16"/>
      <c r="X221" s="16"/>
      <c r="Y221" s="16"/>
      <c r="Z221" s="16"/>
      <c r="AA221" s="16"/>
      <c r="AB221" s="16"/>
      <c r="AC221" s="16"/>
    </row>
    <row r="222" spans="1:29" x14ac:dyDescent="0.2">
      <c r="A222" s="16"/>
      <c r="B222" s="16"/>
      <c r="C222" s="16"/>
      <c r="D222" s="16"/>
      <c r="E222" s="16"/>
      <c r="F222" s="16"/>
      <c r="G222" s="16"/>
      <c r="H222" s="16"/>
      <c r="I222" s="16"/>
      <c r="J222" s="16"/>
      <c r="K222" s="16"/>
      <c r="L222" s="16"/>
      <c r="N222" s="16"/>
      <c r="O222" s="16"/>
      <c r="P222" s="16"/>
      <c r="Q222" s="16"/>
      <c r="R222" s="16"/>
      <c r="S222" s="16"/>
      <c r="T222" s="16"/>
      <c r="U222" s="16"/>
      <c r="V222" s="16"/>
      <c r="W222" s="16"/>
      <c r="X222" s="16"/>
      <c r="Y222" s="16"/>
      <c r="Z222" s="16"/>
      <c r="AA222" s="16"/>
      <c r="AB222" s="16"/>
      <c r="AC222" s="16"/>
    </row>
    <row r="223" spans="1:29" x14ac:dyDescent="0.2">
      <c r="A223" s="16"/>
      <c r="B223" s="16"/>
      <c r="C223" s="16"/>
      <c r="D223" s="16"/>
      <c r="E223" s="16"/>
      <c r="F223" s="16"/>
      <c r="G223" s="16"/>
      <c r="H223" s="16"/>
      <c r="I223" s="16"/>
      <c r="J223" s="16"/>
      <c r="K223" s="16"/>
      <c r="L223" s="16"/>
      <c r="N223" s="16"/>
      <c r="O223" s="16"/>
      <c r="P223" s="16"/>
      <c r="Q223" s="16"/>
      <c r="R223" s="16"/>
      <c r="S223" s="16"/>
      <c r="T223" s="16"/>
      <c r="U223" s="16"/>
      <c r="V223" s="16"/>
      <c r="W223" s="16"/>
      <c r="X223" s="16"/>
      <c r="Y223" s="16"/>
      <c r="Z223" s="16"/>
      <c r="AA223" s="16"/>
      <c r="AB223" s="16"/>
      <c r="AC223" s="16"/>
    </row>
    <row r="224" spans="1:29" x14ac:dyDescent="0.2">
      <c r="A224" s="16"/>
      <c r="B224" s="16"/>
      <c r="C224" s="16"/>
      <c r="D224" s="16"/>
      <c r="E224" s="16"/>
      <c r="F224" s="16"/>
      <c r="G224" s="16"/>
      <c r="H224" s="16"/>
      <c r="I224" s="16"/>
      <c r="J224" s="16"/>
      <c r="K224" s="16"/>
      <c r="L224" s="16"/>
      <c r="N224" s="16"/>
      <c r="O224" s="16"/>
      <c r="P224" s="16"/>
      <c r="Q224" s="16"/>
      <c r="R224" s="16"/>
      <c r="S224" s="16"/>
      <c r="T224" s="16"/>
      <c r="U224" s="16"/>
      <c r="V224" s="16"/>
      <c r="W224" s="16"/>
      <c r="X224" s="16"/>
      <c r="Y224" s="16"/>
      <c r="Z224" s="16"/>
      <c r="AA224" s="16"/>
      <c r="AB224" s="16"/>
      <c r="AC224" s="16"/>
    </row>
    <row r="225" spans="1:29" x14ac:dyDescent="0.2">
      <c r="A225" s="16"/>
      <c r="B225" s="16"/>
      <c r="C225" s="16"/>
      <c r="D225" s="16"/>
      <c r="E225" s="16"/>
      <c r="F225" s="16"/>
      <c r="G225" s="16"/>
      <c r="H225" s="16"/>
      <c r="I225" s="16"/>
      <c r="J225" s="16"/>
      <c r="K225" s="16"/>
      <c r="L225" s="16"/>
      <c r="N225" s="16"/>
      <c r="O225" s="16"/>
      <c r="P225" s="16"/>
      <c r="Q225" s="16"/>
      <c r="R225" s="16"/>
      <c r="S225" s="16"/>
      <c r="T225" s="16"/>
      <c r="U225" s="16"/>
      <c r="V225" s="16"/>
      <c r="W225" s="16"/>
      <c r="X225" s="16"/>
      <c r="Y225" s="16"/>
      <c r="Z225" s="16"/>
      <c r="AA225" s="16"/>
      <c r="AB225" s="16"/>
      <c r="AC225" s="16"/>
    </row>
    <row r="226" spans="1:29" x14ac:dyDescent="0.2">
      <c r="A226" s="16"/>
      <c r="B226" s="16"/>
      <c r="C226" s="16"/>
      <c r="D226" s="16"/>
      <c r="E226" s="16"/>
      <c r="F226" s="16"/>
      <c r="G226" s="16"/>
      <c r="H226" s="16"/>
      <c r="I226" s="16"/>
      <c r="J226" s="16"/>
      <c r="K226" s="16"/>
      <c r="L226" s="16"/>
      <c r="N226" s="16"/>
      <c r="O226" s="16"/>
      <c r="P226" s="16"/>
      <c r="Q226" s="16"/>
      <c r="R226" s="16"/>
      <c r="S226" s="16"/>
      <c r="T226" s="16"/>
      <c r="U226" s="16"/>
      <c r="V226" s="16"/>
      <c r="W226" s="16"/>
      <c r="X226" s="16"/>
      <c r="Y226" s="16"/>
      <c r="Z226" s="16"/>
      <c r="AA226" s="16"/>
      <c r="AB226" s="16"/>
      <c r="AC226" s="16"/>
    </row>
    <row r="227" spans="1:29" x14ac:dyDescent="0.2">
      <c r="A227" s="16"/>
      <c r="B227" s="16"/>
      <c r="C227" s="16"/>
      <c r="D227" s="16"/>
      <c r="E227" s="16"/>
      <c r="F227" s="16"/>
      <c r="G227" s="16"/>
      <c r="H227" s="16"/>
      <c r="I227" s="16"/>
      <c r="J227" s="16"/>
      <c r="K227" s="16"/>
      <c r="L227" s="16"/>
      <c r="N227" s="16"/>
      <c r="O227" s="16"/>
      <c r="P227" s="16"/>
      <c r="Q227" s="16"/>
      <c r="R227" s="16"/>
      <c r="S227" s="16"/>
      <c r="T227" s="16"/>
      <c r="U227" s="16"/>
      <c r="V227" s="16"/>
      <c r="W227" s="16"/>
      <c r="X227" s="16"/>
      <c r="Y227" s="16"/>
      <c r="Z227" s="16"/>
      <c r="AA227" s="16"/>
      <c r="AB227" s="16"/>
      <c r="AC227" s="16"/>
    </row>
    <row r="228" spans="1:29" x14ac:dyDescent="0.2">
      <c r="A228" s="16"/>
      <c r="B228" s="16"/>
      <c r="C228" s="16"/>
      <c r="D228" s="16"/>
      <c r="E228" s="16"/>
      <c r="F228" s="16"/>
      <c r="G228" s="16"/>
      <c r="H228" s="16"/>
      <c r="I228" s="16"/>
      <c r="J228" s="16"/>
      <c r="K228" s="16"/>
      <c r="L228" s="16"/>
      <c r="N228" s="16"/>
      <c r="O228" s="16"/>
      <c r="P228" s="16"/>
      <c r="Q228" s="16"/>
      <c r="R228" s="16"/>
      <c r="S228" s="16"/>
      <c r="T228" s="16"/>
      <c r="U228" s="16"/>
      <c r="V228" s="16"/>
      <c r="W228" s="16"/>
      <c r="X228" s="16"/>
      <c r="Y228" s="16"/>
      <c r="Z228" s="16"/>
      <c r="AA228" s="16"/>
      <c r="AB228" s="16"/>
      <c r="AC228" s="16"/>
    </row>
    <row r="229" spans="1:29" x14ac:dyDescent="0.2">
      <c r="A229" s="16"/>
      <c r="B229" s="16"/>
      <c r="C229" s="16"/>
      <c r="D229" s="16"/>
      <c r="E229" s="16"/>
      <c r="F229" s="16"/>
      <c r="G229" s="16"/>
      <c r="H229" s="16"/>
      <c r="I229" s="16"/>
      <c r="J229" s="16"/>
      <c r="K229" s="16"/>
      <c r="L229" s="16"/>
      <c r="N229" s="16"/>
      <c r="O229" s="16"/>
      <c r="P229" s="16"/>
      <c r="Q229" s="16"/>
      <c r="R229" s="16"/>
      <c r="S229" s="16"/>
      <c r="T229" s="16"/>
      <c r="U229" s="16"/>
      <c r="V229" s="16"/>
      <c r="W229" s="16"/>
      <c r="X229" s="16"/>
      <c r="Y229" s="16"/>
      <c r="Z229" s="16"/>
      <c r="AA229" s="16"/>
      <c r="AB229" s="16"/>
      <c r="AC229" s="16"/>
    </row>
    <row r="230" spans="1:29" x14ac:dyDescent="0.2">
      <c r="A230" s="16"/>
      <c r="B230" s="16"/>
      <c r="C230" s="16"/>
      <c r="D230" s="16"/>
      <c r="E230" s="16"/>
      <c r="F230" s="16"/>
      <c r="G230" s="16"/>
      <c r="H230" s="16"/>
      <c r="I230" s="16"/>
      <c r="J230" s="16"/>
      <c r="K230" s="16"/>
      <c r="L230" s="16"/>
      <c r="N230" s="16"/>
      <c r="O230" s="16"/>
      <c r="P230" s="16"/>
      <c r="Q230" s="16"/>
      <c r="R230" s="16"/>
      <c r="S230" s="16"/>
      <c r="T230" s="16"/>
      <c r="U230" s="16"/>
      <c r="V230" s="16"/>
      <c r="W230" s="16"/>
      <c r="X230" s="16"/>
      <c r="Y230" s="16"/>
      <c r="Z230" s="16"/>
      <c r="AA230" s="16"/>
      <c r="AB230" s="16"/>
      <c r="AC230" s="16"/>
    </row>
    <row r="231" spans="1:29" x14ac:dyDescent="0.2">
      <c r="A231" s="16"/>
      <c r="B231" s="16"/>
      <c r="C231" s="16"/>
      <c r="D231" s="16"/>
      <c r="E231" s="16"/>
      <c r="F231" s="16"/>
      <c r="G231" s="16"/>
      <c r="H231" s="16"/>
      <c r="I231" s="16"/>
      <c r="J231" s="16"/>
      <c r="K231" s="16"/>
      <c r="L231" s="16"/>
      <c r="N231" s="16"/>
      <c r="O231" s="16"/>
      <c r="P231" s="16"/>
      <c r="Q231" s="16"/>
      <c r="R231" s="16"/>
      <c r="S231" s="16"/>
      <c r="T231" s="16"/>
      <c r="U231" s="16"/>
      <c r="V231" s="16"/>
      <c r="W231" s="16"/>
      <c r="X231" s="16"/>
      <c r="Y231" s="16"/>
      <c r="Z231" s="16"/>
      <c r="AA231" s="16"/>
      <c r="AB231" s="16"/>
      <c r="AC231" s="16"/>
    </row>
    <row r="232" spans="1:29" x14ac:dyDescent="0.2">
      <c r="A232" s="16"/>
      <c r="B232" s="16"/>
      <c r="C232" s="16"/>
      <c r="D232" s="16"/>
      <c r="E232" s="16"/>
      <c r="F232" s="16"/>
      <c r="G232" s="16"/>
      <c r="H232" s="16"/>
      <c r="I232" s="16"/>
      <c r="J232" s="16"/>
      <c r="K232" s="16"/>
      <c r="L232" s="16"/>
      <c r="N232" s="16"/>
      <c r="O232" s="16"/>
      <c r="P232" s="16"/>
      <c r="Q232" s="16"/>
      <c r="R232" s="16"/>
      <c r="S232" s="16"/>
      <c r="T232" s="16"/>
      <c r="U232" s="16"/>
      <c r="V232" s="16"/>
      <c r="W232" s="16"/>
      <c r="X232" s="16"/>
      <c r="Y232" s="16"/>
      <c r="Z232" s="16"/>
      <c r="AA232" s="16"/>
      <c r="AB232" s="16"/>
      <c r="AC232" s="16"/>
    </row>
    <row r="233" spans="1:29" x14ac:dyDescent="0.2">
      <c r="A233" s="16"/>
      <c r="B233" s="16"/>
      <c r="C233" s="16"/>
      <c r="D233" s="16"/>
      <c r="E233" s="16"/>
      <c r="F233" s="16"/>
      <c r="G233" s="16"/>
      <c r="H233" s="16"/>
      <c r="I233" s="16"/>
      <c r="J233" s="16"/>
      <c r="K233" s="16"/>
      <c r="L233" s="16"/>
      <c r="N233" s="16"/>
      <c r="O233" s="16"/>
      <c r="P233" s="16"/>
      <c r="Q233" s="16"/>
      <c r="R233" s="16"/>
      <c r="S233" s="16"/>
      <c r="T233" s="16"/>
      <c r="U233" s="16"/>
      <c r="V233" s="16"/>
      <c r="W233" s="16"/>
      <c r="X233" s="16"/>
      <c r="Y233" s="16"/>
      <c r="Z233" s="16"/>
      <c r="AA233" s="16"/>
      <c r="AB233" s="16"/>
      <c r="AC233" s="16"/>
    </row>
    <row r="234" spans="1:29" x14ac:dyDescent="0.2">
      <c r="A234" s="16"/>
      <c r="B234" s="16"/>
      <c r="C234" s="16"/>
      <c r="D234" s="16"/>
      <c r="E234" s="16"/>
      <c r="F234" s="16"/>
      <c r="G234" s="16"/>
      <c r="H234" s="16"/>
      <c r="I234" s="16"/>
      <c r="J234" s="16"/>
      <c r="K234" s="16"/>
      <c r="L234" s="16"/>
      <c r="N234" s="16"/>
      <c r="O234" s="16"/>
      <c r="P234" s="16"/>
      <c r="Q234" s="16"/>
      <c r="R234" s="16"/>
      <c r="S234" s="16"/>
      <c r="T234" s="16"/>
      <c r="U234" s="16"/>
      <c r="V234" s="16"/>
      <c r="W234" s="16"/>
      <c r="X234" s="16"/>
      <c r="Y234" s="16"/>
      <c r="Z234" s="16"/>
      <c r="AA234" s="16"/>
      <c r="AB234" s="16"/>
      <c r="AC234" s="16"/>
    </row>
    <row r="235" spans="1:29" x14ac:dyDescent="0.2">
      <c r="A235" s="16"/>
      <c r="B235" s="16"/>
      <c r="C235" s="16"/>
      <c r="D235" s="16"/>
      <c r="E235" s="16"/>
      <c r="F235" s="16"/>
      <c r="G235" s="16"/>
      <c r="H235" s="16"/>
      <c r="I235" s="16"/>
      <c r="J235" s="16"/>
      <c r="K235" s="16"/>
      <c r="L235" s="16"/>
      <c r="N235" s="16"/>
      <c r="O235" s="16"/>
      <c r="P235" s="16"/>
      <c r="Q235" s="16"/>
      <c r="R235" s="16"/>
      <c r="S235" s="16"/>
      <c r="T235" s="16"/>
      <c r="U235" s="16"/>
      <c r="V235" s="16"/>
      <c r="W235" s="16"/>
      <c r="X235" s="16"/>
      <c r="Y235" s="16"/>
      <c r="Z235" s="16"/>
      <c r="AA235" s="16"/>
      <c r="AB235" s="16"/>
      <c r="AC235" s="16"/>
    </row>
    <row r="236" spans="1:29" x14ac:dyDescent="0.2">
      <c r="A236" s="16"/>
      <c r="B236" s="16"/>
      <c r="C236" s="16"/>
      <c r="D236" s="16"/>
      <c r="E236" s="16"/>
      <c r="F236" s="16"/>
      <c r="G236" s="16"/>
      <c r="H236" s="16"/>
      <c r="I236" s="16"/>
      <c r="J236" s="16"/>
      <c r="K236" s="16"/>
      <c r="L236" s="16"/>
      <c r="N236" s="16"/>
      <c r="O236" s="16"/>
      <c r="P236" s="16"/>
      <c r="Q236" s="16"/>
      <c r="R236" s="16"/>
      <c r="S236" s="16"/>
      <c r="T236" s="16"/>
      <c r="U236" s="16"/>
      <c r="V236" s="16"/>
      <c r="W236" s="16"/>
      <c r="X236" s="16"/>
      <c r="Y236" s="16"/>
      <c r="Z236" s="16"/>
      <c r="AA236" s="16"/>
      <c r="AB236" s="16"/>
      <c r="AC236" s="16"/>
    </row>
    <row r="237" spans="1:29" x14ac:dyDescent="0.2">
      <c r="A237" s="16"/>
      <c r="B237" s="16"/>
      <c r="C237" s="16"/>
      <c r="D237" s="16"/>
      <c r="E237" s="16"/>
      <c r="F237" s="16"/>
      <c r="G237" s="16"/>
      <c r="H237" s="16"/>
      <c r="I237" s="16"/>
      <c r="J237" s="16"/>
      <c r="K237" s="16"/>
      <c r="L237" s="16"/>
      <c r="N237" s="16"/>
      <c r="O237" s="16"/>
      <c r="P237" s="16"/>
      <c r="Q237" s="16"/>
      <c r="R237" s="16"/>
      <c r="S237" s="16"/>
      <c r="T237" s="16"/>
      <c r="U237" s="16"/>
      <c r="V237" s="16"/>
      <c r="W237" s="16"/>
      <c r="X237" s="16"/>
      <c r="Y237" s="16"/>
      <c r="Z237" s="16"/>
      <c r="AA237" s="16"/>
      <c r="AB237" s="16"/>
      <c r="AC237" s="16"/>
    </row>
    <row r="238" spans="1:29" x14ac:dyDescent="0.2">
      <c r="A238" s="16"/>
      <c r="B238" s="16"/>
      <c r="C238" s="16"/>
      <c r="D238" s="16"/>
      <c r="E238" s="16"/>
      <c r="F238" s="16"/>
      <c r="G238" s="16"/>
      <c r="H238" s="16"/>
      <c r="I238" s="16"/>
      <c r="J238" s="16"/>
      <c r="K238" s="16"/>
      <c r="L238" s="16"/>
      <c r="N238" s="16"/>
      <c r="O238" s="16"/>
      <c r="P238" s="16"/>
      <c r="Q238" s="16"/>
      <c r="R238" s="16"/>
      <c r="S238" s="16"/>
      <c r="T238" s="16"/>
      <c r="U238" s="16"/>
      <c r="V238" s="16"/>
      <c r="W238" s="16"/>
      <c r="X238" s="16"/>
      <c r="Y238" s="16"/>
      <c r="Z238" s="16"/>
      <c r="AA238" s="16"/>
      <c r="AB238" s="16"/>
      <c r="AC238" s="16"/>
    </row>
    <row r="239" spans="1:29" x14ac:dyDescent="0.2">
      <c r="A239" s="16"/>
      <c r="B239" s="16"/>
      <c r="C239" s="16"/>
      <c r="D239" s="16"/>
      <c r="E239" s="16"/>
      <c r="F239" s="16"/>
      <c r="G239" s="16"/>
      <c r="H239" s="16"/>
      <c r="I239" s="16"/>
      <c r="J239" s="16"/>
      <c r="K239" s="16"/>
      <c r="L239" s="16"/>
      <c r="N239" s="16"/>
      <c r="O239" s="16"/>
      <c r="P239" s="16"/>
      <c r="Q239" s="16"/>
      <c r="R239" s="16"/>
      <c r="S239" s="16"/>
      <c r="T239" s="16"/>
      <c r="U239" s="16"/>
      <c r="V239" s="16"/>
      <c r="W239" s="16"/>
      <c r="X239" s="16"/>
      <c r="Y239" s="16"/>
      <c r="Z239" s="16"/>
      <c r="AA239" s="16"/>
      <c r="AB239" s="16"/>
      <c r="AC239" s="16"/>
    </row>
    <row r="240" spans="1:29" x14ac:dyDescent="0.2">
      <c r="A240" s="16"/>
      <c r="B240" s="16"/>
      <c r="C240" s="16"/>
      <c r="D240" s="16"/>
      <c r="E240" s="16"/>
      <c r="F240" s="16"/>
      <c r="G240" s="16"/>
      <c r="H240" s="16"/>
      <c r="I240" s="16"/>
      <c r="J240" s="16"/>
      <c r="K240" s="16"/>
      <c r="L240" s="16"/>
      <c r="N240" s="16"/>
      <c r="O240" s="16"/>
      <c r="P240" s="16"/>
      <c r="Q240" s="16"/>
      <c r="R240" s="16"/>
      <c r="S240" s="16"/>
      <c r="T240" s="16"/>
      <c r="U240" s="16"/>
      <c r="V240" s="16"/>
      <c r="W240" s="16"/>
      <c r="X240" s="16"/>
      <c r="Y240" s="16"/>
      <c r="Z240" s="16"/>
      <c r="AA240" s="16"/>
      <c r="AB240" s="16"/>
      <c r="AC240" s="16"/>
    </row>
    <row r="241" spans="1:29" x14ac:dyDescent="0.2">
      <c r="A241" s="16"/>
      <c r="B241" s="16"/>
      <c r="C241" s="16"/>
      <c r="D241" s="16"/>
      <c r="E241" s="16"/>
      <c r="F241" s="16"/>
      <c r="G241" s="16"/>
      <c r="H241" s="16"/>
      <c r="I241" s="16"/>
      <c r="J241" s="16"/>
      <c r="K241" s="16"/>
      <c r="L241" s="16"/>
      <c r="N241" s="16"/>
      <c r="O241" s="16"/>
      <c r="P241" s="16"/>
      <c r="Q241" s="16"/>
      <c r="R241" s="16"/>
      <c r="S241" s="16"/>
      <c r="T241" s="16"/>
      <c r="U241" s="16"/>
      <c r="V241" s="16"/>
      <c r="W241" s="16"/>
      <c r="X241" s="16"/>
      <c r="Y241" s="16"/>
      <c r="Z241" s="16"/>
      <c r="AA241" s="16"/>
      <c r="AB241" s="16"/>
      <c r="AC241" s="16"/>
    </row>
    <row r="242" spans="1:29" x14ac:dyDescent="0.2">
      <c r="A242" s="16"/>
      <c r="B242" s="16"/>
      <c r="C242" s="16"/>
      <c r="D242" s="16"/>
      <c r="E242" s="16"/>
      <c r="F242" s="16"/>
      <c r="G242" s="16"/>
      <c r="H242" s="16"/>
      <c r="I242" s="16"/>
      <c r="J242" s="16"/>
      <c r="K242" s="16"/>
      <c r="L242" s="16"/>
      <c r="N242" s="16"/>
      <c r="O242" s="16"/>
      <c r="P242" s="16"/>
      <c r="Q242" s="16"/>
      <c r="R242" s="16"/>
      <c r="S242" s="16"/>
      <c r="T242" s="16"/>
      <c r="U242" s="16"/>
      <c r="V242" s="16"/>
      <c r="W242" s="16"/>
      <c r="X242" s="16"/>
      <c r="Y242" s="16"/>
      <c r="Z242" s="16"/>
      <c r="AA242" s="16"/>
      <c r="AB242" s="16"/>
      <c r="AC242" s="16"/>
    </row>
    <row r="243" spans="1:29" x14ac:dyDescent="0.2">
      <c r="A243" s="16"/>
      <c r="B243" s="16"/>
      <c r="C243" s="16"/>
      <c r="D243" s="16"/>
      <c r="E243" s="16"/>
      <c r="F243" s="16"/>
      <c r="G243" s="16"/>
      <c r="H243" s="16"/>
      <c r="I243" s="16"/>
      <c r="J243" s="16"/>
      <c r="K243" s="16"/>
      <c r="L243" s="16"/>
      <c r="N243" s="16"/>
      <c r="O243" s="16"/>
      <c r="P243" s="16"/>
      <c r="Q243" s="16"/>
      <c r="R243" s="16"/>
      <c r="S243" s="16"/>
      <c r="T243" s="16"/>
      <c r="U243" s="16"/>
      <c r="V243" s="16"/>
      <c r="W243" s="16"/>
      <c r="X243" s="16"/>
      <c r="Y243" s="16"/>
      <c r="Z243" s="16"/>
      <c r="AA243" s="16"/>
      <c r="AB243" s="16"/>
      <c r="AC243" s="16"/>
    </row>
    <row r="244" spans="1:29" x14ac:dyDescent="0.2">
      <c r="A244" s="16"/>
      <c r="B244" s="16"/>
      <c r="C244" s="16"/>
      <c r="D244" s="16"/>
      <c r="E244" s="16"/>
      <c r="F244" s="16"/>
      <c r="G244" s="16"/>
      <c r="H244" s="16"/>
      <c r="I244" s="16"/>
      <c r="J244" s="16"/>
      <c r="K244" s="16"/>
      <c r="L244" s="16"/>
      <c r="N244" s="16"/>
      <c r="O244" s="16"/>
      <c r="P244" s="16"/>
      <c r="Q244" s="16"/>
      <c r="R244" s="16"/>
      <c r="S244" s="16"/>
      <c r="T244" s="16"/>
      <c r="U244" s="16"/>
      <c r="V244" s="16"/>
      <c r="W244" s="16"/>
      <c r="X244" s="16"/>
      <c r="Y244" s="16"/>
      <c r="Z244" s="16"/>
      <c r="AA244" s="16"/>
      <c r="AB244" s="16"/>
      <c r="AC244" s="16"/>
    </row>
    <row r="245" spans="1:29" x14ac:dyDescent="0.2">
      <c r="A245" s="16"/>
      <c r="B245" s="16"/>
      <c r="C245" s="16"/>
      <c r="D245" s="16"/>
      <c r="E245" s="16"/>
      <c r="F245" s="16"/>
      <c r="G245" s="16"/>
      <c r="H245" s="16"/>
      <c r="I245" s="16"/>
      <c r="J245" s="16"/>
      <c r="K245" s="16"/>
      <c r="L245" s="16"/>
      <c r="N245" s="16"/>
      <c r="O245" s="16"/>
      <c r="P245" s="16"/>
      <c r="Q245" s="16"/>
      <c r="R245" s="16"/>
      <c r="S245" s="16"/>
      <c r="T245" s="16"/>
      <c r="U245" s="16"/>
      <c r="V245" s="16"/>
      <c r="W245" s="16"/>
      <c r="X245" s="16"/>
      <c r="Y245" s="16"/>
      <c r="Z245" s="16"/>
      <c r="AA245" s="16"/>
      <c r="AB245" s="16"/>
      <c r="AC245" s="16"/>
    </row>
    <row r="246" spans="1:29" x14ac:dyDescent="0.2">
      <c r="A246" s="16"/>
      <c r="B246" s="16"/>
      <c r="C246" s="16"/>
      <c r="D246" s="16"/>
      <c r="E246" s="16"/>
      <c r="F246" s="16"/>
      <c r="G246" s="16"/>
      <c r="H246" s="16"/>
      <c r="I246" s="16"/>
      <c r="J246" s="16"/>
      <c r="K246" s="16"/>
      <c r="L246" s="16"/>
      <c r="N246" s="16"/>
      <c r="O246" s="16"/>
      <c r="P246" s="16"/>
      <c r="Q246" s="16"/>
      <c r="R246" s="16"/>
      <c r="S246" s="16"/>
      <c r="T246" s="16"/>
      <c r="U246" s="16"/>
      <c r="V246" s="16"/>
      <c r="W246" s="16"/>
      <c r="X246" s="16"/>
      <c r="Y246" s="16"/>
      <c r="Z246" s="16"/>
      <c r="AA246" s="16"/>
      <c r="AB246" s="16"/>
      <c r="AC246" s="16"/>
    </row>
    <row r="247" spans="1:29" x14ac:dyDescent="0.2">
      <c r="A247" s="16"/>
      <c r="B247" s="16"/>
      <c r="C247" s="16"/>
      <c r="D247" s="16"/>
      <c r="E247" s="16"/>
      <c r="F247" s="16"/>
      <c r="G247" s="16"/>
      <c r="H247" s="16"/>
      <c r="I247" s="16"/>
      <c r="J247" s="16"/>
      <c r="K247" s="16"/>
      <c r="L247" s="16"/>
      <c r="N247" s="16"/>
      <c r="O247" s="16"/>
      <c r="P247" s="16"/>
      <c r="Q247" s="16"/>
      <c r="R247" s="16"/>
      <c r="S247" s="16"/>
      <c r="T247" s="16"/>
      <c r="U247" s="16"/>
      <c r="V247" s="16"/>
      <c r="W247" s="16"/>
      <c r="X247" s="16"/>
      <c r="Y247" s="16"/>
      <c r="Z247" s="16"/>
      <c r="AA247" s="16"/>
      <c r="AB247" s="16"/>
      <c r="AC247" s="16"/>
    </row>
    <row r="248" spans="1:29" x14ac:dyDescent="0.2">
      <c r="A248" s="16"/>
      <c r="B248" s="16"/>
      <c r="C248" s="16"/>
      <c r="D248" s="16"/>
      <c r="E248" s="16"/>
      <c r="F248" s="16"/>
      <c r="G248" s="16"/>
      <c r="H248" s="16"/>
      <c r="I248" s="16"/>
      <c r="J248" s="16"/>
      <c r="K248" s="16"/>
      <c r="L248" s="16"/>
      <c r="N248" s="16"/>
      <c r="O248" s="16"/>
      <c r="P248" s="16"/>
      <c r="Q248" s="16"/>
      <c r="R248" s="16"/>
      <c r="S248" s="16"/>
      <c r="T248" s="16"/>
      <c r="U248" s="16"/>
      <c r="V248" s="16"/>
      <c r="W248" s="16"/>
      <c r="X248" s="16"/>
      <c r="Y248" s="16"/>
      <c r="Z248" s="16"/>
      <c r="AA248" s="16"/>
      <c r="AB248" s="16"/>
      <c r="AC248" s="16"/>
    </row>
    <row r="249" spans="1:29" x14ac:dyDescent="0.2">
      <c r="A249" s="16"/>
      <c r="B249" s="16"/>
      <c r="C249" s="16"/>
      <c r="D249" s="16"/>
      <c r="E249" s="16"/>
      <c r="F249" s="16"/>
      <c r="G249" s="16"/>
      <c r="H249" s="16"/>
      <c r="I249" s="16"/>
      <c r="J249" s="16"/>
      <c r="K249" s="16"/>
      <c r="L249" s="16"/>
      <c r="N249" s="16"/>
      <c r="O249" s="16"/>
      <c r="P249" s="16"/>
      <c r="Q249" s="16"/>
      <c r="R249" s="16"/>
      <c r="S249" s="16"/>
      <c r="T249" s="16"/>
      <c r="U249" s="16"/>
      <c r="V249" s="16"/>
      <c r="W249" s="16"/>
      <c r="X249" s="16"/>
      <c r="Y249" s="16"/>
      <c r="Z249" s="16"/>
      <c r="AA249" s="16"/>
      <c r="AB249" s="16"/>
      <c r="AC249" s="16"/>
    </row>
    <row r="250" spans="1:29" x14ac:dyDescent="0.2">
      <c r="A250" s="16"/>
      <c r="B250" s="16"/>
      <c r="C250" s="16"/>
      <c r="D250" s="16"/>
      <c r="E250" s="16"/>
      <c r="F250" s="16"/>
      <c r="G250" s="16"/>
      <c r="H250" s="16"/>
      <c r="I250" s="16"/>
      <c r="J250" s="16"/>
      <c r="K250" s="16"/>
      <c r="L250" s="16"/>
      <c r="N250" s="16"/>
      <c r="O250" s="16"/>
      <c r="P250" s="16"/>
      <c r="Q250" s="16"/>
      <c r="R250" s="16"/>
      <c r="S250" s="16"/>
      <c r="T250" s="16"/>
      <c r="U250" s="16"/>
      <c r="V250" s="16"/>
      <c r="W250" s="16"/>
      <c r="X250" s="16"/>
      <c r="Y250" s="16"/>
      <c r="Z250" s="16"/>
      <c r="AA250" s="16"/>
      <c r="AB250" s="16"/>
      <c r="AC250" s="16"/>
    </row>
    <row r="251" spans="1:29" x14ac:dyDescent="0.2">
      <c r="A251" s="16"/>
      <c r="B251" s="16"/>
      <c r="C251" s="16"/>
      <c r="D251" s="16"/>
      <c r="E251" s="16"/>
      <c r="F251" s="16"/>
      <c r="G251" s="16"/>
      <c r="H251" s="16"/>
      <c r="I251" s="16"/>
      <c r="J251" s="16"/>
      <c r="K251" s="16"/>
      <c r="L251" s="16"/>
      <c r="N251" s="16"/>
      <c r="O251" s="16"/>
      <c r="P251" s="16"/>
      <c r="Q251" s="16"/>
      <c r="R251" s="16"/>
      <c r="S251" s="16"/>
      <c r="T251" s="16"/>
      <c r="U251" s="16"/>
      <c r="V251" s="16"/>
      <c r="W251" s="16"/>
      <c r="X251" s="16"/>
      <c r="Y251" s="16"/>
      <c r="Z251" s="16"/>
      <c r="AA251" s="16"/>
      <c r="AB251" s="16"/>
      <c r="AC251" s="16"/>
    </row>
    <row r="252" spans="1:29" x14ac:dyDescent="0.2">
      <c r="A252" s="16"/>
      <c r="B252" s="16"/>
      <c r="C252" s="16"/>
      <c r="D252" s="16"/>
      <c r="E252" s="16"/>
      <c r="F252" s="16"/>
      <c r="G252" s="16"/>
      <c r="H252" s="16"/>
      <c r="I252" s="16"/>
      <c r="J252" s="16"/>
      <c r="K252" s="16"/>
      <c r="L252" s="16"/>
      <c r="N252" s="16"/>
      <c r="O252" s="16"/>
      <c r="P252" s="16"/>
      <c r="Q252" s="16"/>
      <c r="R252" s="16"/>
      <c r="S252" s="16"/>
      <c r="T252" s="16"/>
      <c r="U252" s="16"/>
      <c r="V252" s="16"/>
      <c r="W252" s="16"/>
      <c r="X252" s="16"/>
      <c r="Y252" s="16"/>
      <c r="Z252" s="16"/>
      <c r="AA252" s="16"/>
      <c r="AB252" s="16"/>
      <c r="AC252" s="16"/>
    </row>
    <row r="253" spans="1:29" x14ac:dyDescent="0.2">
      <c r="A253" s="16"/>
      <c r="B253" s="16"/>
      <c r="C253" s="16"/>
      <c r="D253" s="16"/>
      <c r="E253" s="16"/>
      <c r="F253" s="16"/>
      <c r="G253" s="16"/>
      <c r="H253" s="16"/>
      <c r="I253" s="16"/>
      <c r="J253" s="16"/>
      <c r="K253" s="16"/>
      <c r="L253" s="16"/>
      <c r="N253" s="16"/>
      <c r="O253" s="16"/>
      <c r="P253" s="16"/>
      <c r="Q253" s="16"/>
      <c r="R253" s="16"/>
      <c r="S253" s="16"/>
      <c r="T253" s="16"/>
      <c r="U253" s="16"/>
      <c r="V253" s="16"/>
      <c r="W253" s="16"/>
      <c r="X253" s="16"/>
      <c r="Y253" s="16"/>
      <c r="Z253" s="16"/>
      <c r="AA253" s="16"/>
      <c r="AB253" s="16"/>
      <c r="AC253" s="16"/>
    </row>
    <row r="254" spans="1:29" x14ac:dyDescent="0.2">
      <c r="A254" s="16"/>
      <c r="B254" s="16"/>
      <c r="C254" s="16"/>
      <c r="D254" s="16"/>
      <c r="E254" s="16"/>
      <c r="F254" s="16"/>
      <c r="G254" s="16"/>
      <c r="H254" s="16"/>
      <c r="I254" s="16"/>
      <c r="J254" s="16"/>
      <c r="K254" s="16"/>
      <c r="L254" s="16"/>
      <c r="N254" s="16"/>
      <c r="O254" s="16"/>
      <c r="P254" s="16"/>
      <c r="Q254" s="16"/>
      <c r="R254" s="16"/>
      <c r="S254" s="16"/>
      <c r="T254" s="16"/>
      <c r="U254" s="16"/>
      <c r="V254" s="16"/>
      <c r="W254" s="16"/>
      <c r="X254" s="16"/>
      <c r="Y254" s="16"/>
      <c r="Z254" s="16"/>
      <c r="AA254" s="16"/>
      <c r="AB254" s="16"/>
      <c r="AC254" s="16"/>
    </row>
    <row r="255" spans="1:29" x14ac:dyDescent="0.2">
      <c r="A255" s="16"/>
      <c r="B255" s="16"/>
      <c r="C255" s="16"/>
      <c r="D255" s="16"/>
      <c r="E255" s="16"/>
      <c r="F255" s="16"/>
      <c r="G255" s="16"/>
      <c r="H255" s="16"/>
      <c r="I255" s="16"/>
      <c r="J255" s="16"/>
      <c r="K255" s="16"/>
      <c r="L255" s="16"/>
      <c r="N255" s="16"/>
      <c r="O255" s="16"/>
      <c r="P255" s="16"/>
      <c r="Q255" s="16"/>
      <c r="R255" s="16"/>
      <c r="S255" s="16"/>
      <c r="T255" s="16"/>
      <c r="U255" s="16"/>
      <c r="V255" s="16"/>
      <c r="W255" s="16"/>
      <c r="X255" s="16"/>
      <c r="Y255" s="16"/>
      <c r="Z255" s="16"/>
      <c r="AA255" s="16"/>
      <c r="AB255" s="16"/>
      <c r="AC255" s="16"/>
    </row>
    <row r="256" spans="1:29" x14ac:dyDescent="0.2">
      <c r="A256" s="16"/>
      <c r="B256" s="16"/>
      <c r="C256" s="16"/>
      <c r="D256" s="16"/>
      <c r="E256" s="16"/>
      <c r="F256" s="16"/>
      <c r="G256" s="16"/>
      <c r="H256" s="16"/>
      <c r="I256" s="16"/>
      <c r="J256" s="16"/>
      <c r="K256" s="16"/>
      <c r="L256" s="16"/>
      <c r="N256" s="16"/>
      <c r="O256" s="16"/>
      <c r="P256" s="16"/>
      <c r="Q256" s="16"/>
      <c r="R256" s="16"/>
      <c r="S256" s="16"/>
      <c r="T256" s="16"/>
      <c r="U256" s="16"/>
      <c r="V256" s="16"/>
      <c r="W256" s="16"/>
      <c r="X256" s="16"/>
      <c r="Y256" s="16"/>
      <c r="Z256" s="16"/>
      <c r="AA256" s="16"/>
      <c r="AB256" s="16"/>
      <c r="AC256" s="16"/>
    </row>
    <row r="257" spans="1:29" x14ac:dyDescent="0.2">
      <c r="A257" s="16"/>
      <c r="B257" s="16"/>
      <c r="C257" s="16"/>
      <c r="D257" s="16"/>
      <c r="E257" s="16"/>
      <c r="F257" s="16"/>
      <c r="G257" s="16"/>
      <c r="H257" s="16"/>
      <c r="I257" s="16"/>
      <c r="J257" s="16"/>
      <c r="K257" s="16"/>
      <c r="L257" s="16"/>
      <c r="N257" s="16"/>
      <c r="O257" s="16"/>
      <c r="P257" s="16"/>
      <c r="Q257" s="16"/>
      <c r="R257" s="16"/>
      <c r="S257" s="16"/>
      <c r="T257" s="16"/>
      <c r="U257" s="16"/>
      <c r="V257" s="16"/>
      <c r="W257" s="16"/>
      <c r="X257" s="16"/>
      <c r="Y257" s="16"/>
      <c r="Z257" s="16"/>
      <c r="AA257" s="16"/>
      <c r="AB257" s="16"/>
      <c r="AC257" s="16"/>
    </row>
    <row r="258" spans="1:29" x14ac:dyDescent="0.2">
      <c r="A258" s="16"/>
      <c r="B258" s="16"/>
      <c r="C258" s="16"/>
      <c r="D258" s="16"/>
      <c r="E258" s="16"/>
      <c r="F258" s="16"/>
      <c r="G258" s="16"/>
      <c r="H258" s="16"/>
      <c r="I258" s="16"/>
      <c r="J258" s="16"/>
      <c r="K258" s="16"/>
      <c r="L258" s="16"/>
      <c r="N258" s="16"/>
      <c r="O258" s="16"/>
      <c r="P258" s="16"/>
      <c r="Q258" s="16"/>
      <c r="R258" s="16"/>
      <c r="S258" s="16"/>
      <c r="T258" s="16"/>
      <c r="U258" s="16"/>
      <c r="V258" s="16"/>
      <c r="W258" s="16"/>
      <c r="X258" s="16"/>
      <c r="Y258" s="16"/>
      <c r="Z258" s="16"/>
      <c r="AA258" s="16"/>
      <c r="AB258" s="16"/>
      <c r="AC258" s="16"/>
    </row>
    <row r="259" spans="1:29" x14ac:dyDescent="0.2">
      <c r="A259" s="16"/>
      <c r="B259" s="16"/>
      <c r="C259" s="16"/>
      <c r="D259" s="16"/>
      <c r="E259" s="16"/>
      <c r="F259" s="16"/>
      <c r="G259" s="16"/>
      <c r="H259" s="16"/>
      <c r="I259" s="16"/>
      <c r="J259" s="16"/>
      <c r="K259" s="16"/>
      <c r="L259" s="16"/>
      <c r="N259" s="16"/>
      <c r="O259" s="16"/>
      <c r="P259" s="16"/>
      <c r="Q259" s="16"/>
      <c r="R259" s="16"/>
      <c r="S259" s="16"/>
      <c r="T259" s="16"/>
      <c r="U259" s="16"/>
      <c r="V259" s="16"/>
      <c r="W259" s="16"/>
      <c r="X259" s="16"/>
      <c r="Y259" s="16"/>
      <c r="Z259" s="16"/>
      <c r="AA259" s="16"/>
      <c r="AB259" s="16"/>
      <c r="AC259" s="16"/>
    </row>
    <row r="260" spans="1:29" x14ac:dyDescent="0.2">
      <c r="A260" s="16"/>
      <c r="B260" s="16"/>
      <c r="C260" s="16"/>
      <c r="D260" s="16"/>
      <c r="E260" s="16"/>
      <c r="F260" s="16"/>
      <c r="G260" s="16"/>
      <c r="H260" s="16"/>
      <c r="I260" s="16"/>
      <c r="J260" s="16"/>
      <c r="K260" s="16"/>
      <c r="L260" s="16"/>
      <c r="N260" s="16"/>
      <c r="O260" s="16"/>
      <c r="P260" s="16"/>
      <c r="Q260" s="16"/>
      <c r="R260" s="16"/>
      <c r="S260" s="16"/>
      <c r="T260" s="16"/>
      <c r="U260" s="16"/>
      <c r="V260" s="16"/>
      <c r="W260" s="16"/>
      <c r="X260" s="16"/>
      <c r="Y260" s="16"/>
      <c r="Z260" s="16"/>
      <c r="AA260" s="16"/>
      <c r="AB260" s="16"/>
      <c r="AC260" s="16"/>
    </row>
    <row r="261" spans="1:29" x14ac:dyDescent="0.2">
      <c r="A261" s="16"/>
      <c r="B261" s="16"/>
      <c r="C261" s="16"/>
      <c r="D261" s="16"/>
      <c r="E261" s="16"/>
      <c r="F261" s="16"/>
      <c r="G261" s="16"/>
      <c r="H261" s="16"/>
      <c r="I261" s="16"/>
      <c r="J261" s="16"/>
      <c r="K261" s="16"/>
      <c r="L261" s="16"/>
      <c r="N261" s="16"/>
      <c r="O261" s="16"/>
      <c r="P261" s="16"/>
      <c r="Q261" s="16"/>
      <c r="R261" s="16"/>
      <c r="S261" s="16"/>
      <c r="T261" s="16"/>
      <c r="U261" s="16"/>
      <c r="V261" s="16"/>
      <c r="W261" s="16"/>
      <c r="X261" s="16"/>
      <c r="Y261" s="16"/>
      <c r="Z261" s="16"/>
      <c r="AA261" s="16"/>
      <c r="AB261" s="16"/>
      <c r="AC261" s="16"/>
    </row>
    <row r="262" spans="1:29" x14ac:dyDescent="0.2">
      <c r="A262" s="16"/>
      <c r="B262" s="16"/>
      <c r="C262" s="16"/>
      <c r="D262" s="16"/>
      <c r="E262" s="16"/>
      <c r="F262" s="16"/>
      <c r="G262" s="16"/>
      <c r="H262" s="16"/>
      <c r="I262" s="16"/>
      <c r="J262" s="16"/>
      <c r="K262" s="16"/>
      <c r="L262" s="16"/>
      <c r="N262" s="16"/>
      <c r="O262" s="16"/>
      <c r="P262" s="16"/>
      <c r="Q262" s="16"/>
      <c r="R262" s="16"/>
      <c r="S262" s="16"/>
      <c r="T262" s="16"/>
      <c r="U262" s="16"/>
      <c r="V262" s="16"/>
      <c r="W262" s="16"/>
      <c r="X262" s="16"/>
      <c r="Y262" s="16"/>
      <c r="Z262" s="16"/>
      <c r="AA262" s="16"/>
      <c r="AB262" s="16"/>
      <c r="AC262" s="16"/>
    </row>
    <row r="263" spans="1:29" x14ac:dyDescent="0.2">
      <c r="A263" s="16"/>
      <c r="B263" s="16"/>
      <c r="C263" s="16"/>
      <c r="D263" s="16"/>
      <c r="E263" s="16"/>
      <c r="F263" s="16"/>
      <c r="G263" s="16"/>
      <c r="H263" s="16"/>
      <c r="I263" s="16"/>
      <c r="J263" s="16"/>
      <c r="K263" s="16"/>
      <c r="L263" s="16"/>
      <c r="N263" s="16"/>
      <c r="O263" s="16"/>
      <c r="P263" s="16"/>
      <c r="Q263" s="16"/>
      <c r="R263" s="16"/>
      <c r="S263" s="16"/>
      <c r="T263" s="16"/>
      <c r="U263" s="16"/>
      <c r="V263" s="16"/>
      <c r="W263" s="16"/>
      <c r="X263" s="16"/>
      <c r="Y263" s="16"/>
      <c r="Z263" s="16"/>
      <c r="AA263" s="16"/>
      <c r="AB263" s="16"/>
      <c r="AC263" s="16"/>
    </row>
    <row r="264" spans="1:29" x14ac:dyDescent="0.2">
      <c r="A264" s="16"/>
      <c r="B264" s="16"/>
      <c r="C264" s="16"/>
      <c r="D264" s="16"/>
      <c r="E264" s="16"/>
      <c r="F264" s="16"/>
      <c r="G264" s="16"/>
      <c r="H264" s="16"/>
      <c r="I264" s="16"/>
      <c r="J264" s="16"/>
      <c r="K264" s="16"/>
      <c r="L264" s="16"/>
      <c r="N264" s="16"/>
      <c r="O264" s="16"/>
      <c r="P264" s="16"/>
      <c r="Q264" s="16"/>
      <c r="R264" s="16"/>
      <c r="S264" s="16"/>
      <c r="T264" s="16"/>
      <c r="U264" s="16"/>
      <c r="V264" s="16"/>
      <c r="W264" s="16"/>
      <c r="X264" s="16"/>
      <c r="Y264" s="16"/>
      <c r="Z264" s="16"/>
      <c r="AA264" s="16"/>
      <c r="AB264" s="16"/>
      <c r="AC264" s="16"/>
    </row>
    <row r="265" spans="1:29" x14ac:dyDescent="0.2">
      <c r="A265" s="16"/>
      <c r="B265" s="16"/>
      <c r="C265" s="16"/>
      <c r="D265" s="16"/>
      <c r="E265" s="16"/>
      <c r="F265" s="16"/>
      <c r="G265" s="16"/>
      <c r="H265" s="16"/>
      <c r="I265" s="16"/>
      <c r="J265" s="16"/>
      <c r="K265" s="16"/>
      <c r="L265" s="16"/>
      <c r="N265" s="16"/>
      <c r="O265" s="16"/>
      <c r="P265" s="16"/>
      <c r="Q265" s="16"/>
      <c r="R265" s="16"/>
      <c r="S265" s="16"/>
      <c r="T265" s="16"/>
      <c r="U265" s="16"/>
      <c r="V265" s="16"/>
      <c r="W265" s="16"/>
      <c r="X265" s="16"/>
      <c r="Y265" s="16"/>
      <c r="Z265" s="16"/>
      <c r="AA265" s="16"/>
      <c r="AB265" s="16"/>
      <c r="AC265" s="16"/>
    </row>
    <row r="266" spans="1:29" x14ac:dyDescent="0.2">
      <c r="A266" s="16"/>
      <c r="B266" s="16"/>
      <c r="C266" s="16"/>
      <c r="D266" s="16"/>
      <c r="E266" s="16"/>
      <c r="F266" s="16"/>
      <c r="G266" s="16"/>
      <c r="H266" s="16"/>
      <c r="I266" s="16"/>
      <c r="J266" s="16"/>
      <c r="K266" s="16"/>
      <c r="L266" s="16"/>
      <c r="N266" s="16"/>
      <c r="O266" s="16"/>
      <c r="P266" s="16"/>
      <c r="Q266" s="16"/>
      <c r="R266" s="16"/>
      <c r="S266" s="16"/>
      <c r="T266" s="16"/>
      <c r="U266" s="16"/>
      <c r="V266" s="16"/>
      <c r="W266" s="16"/>
      <c r="X266" s="16"/>
      <c r="Y266" s="16"/>
      <c r="Z266" s="16"/>
      <c r="AA266" s="16"/>
      <c r="AB266" s="16"/>
      <c r="AC266" s="16"/>
    </row>
    <row r="267" spans="1:29" x14ac:dyDescent="0.2">
      <c r="A267" s="16"/>
      <c r="B267" s="16"/>
      <c r="C267" s="16"/>
      <c r="D267" s="16"/>
      <c r="E267" s="16"/>
      <c r="F267" s="16"/>
      <c r="G267" s="16"/>
      <c r="H267" s="16"/>
      <c r="I267" s="16"/>
      <c r="J267" s="16"/>
      <c r="K267" s="16"/>
      <c r="L267" s="16"/>
      <c r="N267" s="16"/>
      <c r="O267" s="16"/>
      <c r="P267" s="16"/>
      <c r="Q267" s="16"/>
      <c r="R267" s="16"/>
      <c r="S267" s="16"/>
      <c r="T267" s="16"/>
      <c r="U267" s="16"/>
      <c r="V267" s="16"/>
      <c r="W267" s="16"/>
      <c r="X267" s="16"/>
      <c r="Y267" s="16"/>
      <c r="Z267" s="16"/>
      <c r="AA267" s="16"/>
      <c r="AB267" s="16"/>
      <c r="AC267" s="16"/>
    </row>
    <row r="268" spans="1:29" x14ac:dyDescent="0.2">
      <c r="A268" s="16"/>
      <c r="B268" s="16"/>
      <c r="C268" s="16"/>
      <c r="D268" s="16"/>
      <c r="E268" s="16"/>
      <c r="F268" s="16"/>
      <c r="G268" s="16"/>
      <c r="H268" s="16"/>
      <c r="I268" s="16"/>
      <c r="J268" s="16"/>
      <c r="K268" s="16"/>
      <c r="L268" s="16"/>
      <c r="N268" s="16"/>
      <c r="O268" s="16"/>
      <c r="P268" s="16"/>
      <c r="Q268" s="16"/>
      <c r="R268" s="16"/>
      <c r="S268" s="16"/>
      <c r="T268" s="16"/>
      <c r="U268" s="16"/>
      <c r="V268" s="16"/>
      <c r="W268" s="16"/>
      <c r="X268" s="16"/>
      <c r="Y268" s="16"/>
      <c r="Z268" s="16"/>
      <c r="AA268" s="16"/>
      <c r="AB268" s="16"/>
      <c r="AC268" s="16"/>
    </row>
  </sheetData>
  <sheetProtection password="CC98" sheet="1" objects="1" scenarios="1"/>
  <mergeCells count="16">
    <mergeCell ref="N2:Q2"/>
    <mergeCell ref="C17:H17"/>
    <mergeCell ref="J17:K17"/>
    <mergeCell ref="J13:K13"/>
    <mergeCell ref="C13:H13"/>
    <mergeCell ref="C3:K3"/>
    <mergeCell ref="C9:H9"/>
    <mergeCell ref="J9:K9"/>
    <mergeCell ref="B2:I2"/>
    <mergeCell ref="J2:L2"/>
    <mergeCell ref="J21:K21"/>
    <mergeCell ref="J25:K25"/>
    <mergeCell ref="J29:K29"/>
    <mergeCell ref="J11:K11"/>
    <mergeCell ref="J15:K15"/>
    <mergeCell ref="J19:K19"/>
  </mergeCells>
  <phoneticPr fontId="3" type="noConversion"/>
  <pageMargins left="0.74803149606299213" right="0.74803149606299213" top="0.98425196850393704" bottom="0.98425196850393704" header="0.51181102362204722" footer="0.51181102362204722"/>
  <pageSetup paperSize="9" scale="97" orientation="portrait" blackAndWhite="1" r:id="rId1"/>
  <headerFooter alignWithMargins="0">
    <oddHeader>&amp;R&amp;F</oddHeader>
    <oddFooter>&amp;LFormat Prepared by the Schools Finance Team&amp;RPrinted &amp;D
at &amp;T</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2:N252"/>
  <sheetViews>
    <sheetView zoomScale="75" workbookViewId="0">
      <selection activeCell="A11" sqref="A11"/>
    </sheetView>
  </sheetViews>
  <sheetFormatPr defaultRowHeight="12.75" x14ac:dyDescent="0.2"/>
  <cols>
    <col min="1" max="1" width="10.7109375" customWidth="1"/>
    <col min="2" max="2" width="24.7109375" bestFit="1" customWidth="1"/>
    <col min="3" max="4" width="10.7109375" style="30" customWidth="1"/>
    <col min="5" max="5" width="7.140625" customWidth="1"/>
    <col min="6" max="6" width="10.7109375" customWidth="1"/>
    <col min="7" max="7" width="24.7109375" bestFit="1" customWidth="1"/>
    <col min="8" max="9" width="10.7109375" style="30" customWidth="1"/>
    <col min="14" max="14" width="27.5703125" customWidth="1"/>
  </cols>
  <sheetData>
    <row r="2" spans="1:14" ht="13.5" thickBot="1" x14ac:dyDescent="0.25"/>
    <row r="3" spans="1:14" ht="25.5" customHeight="1" x14ac:dyDescent="0.2">
      <c r="A3" s="217" t="s">
        <v>72</v>
      </c>
      <c r="B3" s="218"/>
      <c r="C3" s="218"/>
      <c r="D3" s="218"/>
      <c r="E3" s="219"/>
      <c r="F3" s="219"/>
      <c r="G3" s="219"/>
      <c r="H3" s="219"/>
      <c r="I3" s="219"/>
      <c r="J3" s="220"/>
    </row>
    <row r="4" spans="1:14" x14ac:dyDescent="0.2">
      <c r="A4" s="221"/>
      <c r="B4" s="222"/>
      <c r="C4" s="222"/>
      <c r="D4" s="222"/>
      <c r="E4" s="222"/>
      <c r="F4" s="222"/>
      <c r="G4" s="222"/>
      <c r="H4" s="222"/>
      <c r="I4" s="222"/>
      <c r="J4" s="223"/>
    </row>
    <row r="5" spans="1:14" x14ac:dyDescent="0.2">
      <c r="A5" s="221"/>
      <c r="B5" s="222"/>
      <c r="C5" s="222"/>
      <c r="D5" s="222"/>
      <c r="E5" s="222"/>
      <c r="F5" s="222"/>
      <c r="G5" s="222"/>
      <c r="H5" s="222"/>
      <c r="I5" s="222"/>
      <c r="J5" s="223"/>
    </row>
    <row r="6" spans="1:14" x14ac:dyDescent="0.2">
      <c r="A6" s="221"/>
      <c r="B6" s="222"/>
      <c r="C6" s="222"/>
      <c r="D6" s="222"/>
      <c r="E6" s="222"/>
      <c r="F6" s="222"/>
      <c r="G6" s="222"/>
      <c r="H6" s="222"/>
      <c r="I6" s="222"/>
      <c r="J6" s="223"/>
    </row>
    <row r="7" spans="1:14" x14ac:dyDescent="0.2">
      <c r="A7" s="221"/>
      <c r="B7" s="222"/>
      <c r="C7" s="222"/>
      <c r="D7" s="222"/>
      <c r="E7" s="222"/>
      <c r="F7" s="222"/>
      <c r="G7" s="222"/>
      <c r="H7" s="222"/>
      <c r="I7" s="222"/>
      <c r="J7" s="223"/>
    </row>
    <row r="8" spans="1:14" ht="13.5" thickBot="1" x14ac:dyDescent="0.25">
      <c r="A8" s="224"/>
      <c r="B8" s="225"/>
      <c r="C8" s="225"/>
      <c r="D8" s="225"/>
      <c r="E8" s="225"/>
      <c r="F8" s="225"/>
      <c r="G8" s="225"/>
      <c r="H8" s="225"/>
      <c r="I8" s="225"/>
      <c r="J8" s="226"/>
    </row>
    <row r="9" spans="1:14" ht="13.5" thickBot="1" x14ac:dyDescent="0.25"/>
    <row r="10" spans="1:14" s="31" customFormat="1" ht="90" thickBot="1" x14ac:dyDescent="0.25">
      <c r="A10" s="44" t="s">
        <v>70</v>
      </c>
      <c r="B10" s="45" t="s">
        <v>69</v>
      </c>
      <c r="C10" s="46" t="s">
        <v>68</v>
      </c>
      <c r="D10" s="47" t="s">
        <v>67</v>
      </c>
      <c r="E10" s="45"/>
      <c r="F10" s="48" t="s">
        <v>70</v>
      </c>
      <c r="G10" s="45" t="s">
        <v>69</v>
      </c>
      <c r="H10" s="46" t="s">
        <v>68</v>
      </c>
      <c r="I10" s="47" t="s">
        <v>67</v>
      </c>
      <c r="J10" s="49" t="s">
        <v>64</v>
      </c>
      <c r="K10" s="50" t="s">
        <v>65</v>
      </c>
      <c r="L10" s="49" t="s">
        <v>0</v>
      </c>
      <c r="M10" s="50" t="s">
        <v>66</v>
      </c>
      <c r="N10" s="51" t="s">
        <v>1</v>
      </c>
    </row>
    <row r="11" spans="1:14" x14ac:dyDescent="0.2">
      <c r="A11" s="52">
        <v>1001</v>
      </c>
      <c r="B11" s="53" t="s">
        <v>132</v>
      </c>
      <c r="C11" s="54">
        <v>244085</v>
      </c>
      <c r="D11" s="54">
        <v>10816.05</v>
      </c>
      <c r="E11" s="53"/>
      <c r="F11" s="53">
        <f>Data!B2</f>
        <v>1001</v>
      </c>
      <c r="G11" s="53" t="str">
        <f>Data!C2</f>
        <v>Teachers</v>
      </c>
      <c r="H11" s="54">
        <f>Data!D2</f>
        <v>244085</v>
      </c>
      <c r="I11" s="54">
        <f>Data!H2</f>
        <v>10707.36</v>
      </c>
      <c r="J11" s="53" t="s">
        <v>85</v>
      </c>
      <c r="K11" s="53">
        <v>0</v>
      </c>
      <c r="L11" s="53" t="s">
        <v>85</v>
      </c>
      <c r="M11" s="53">
        <v>0</v>
      </c>
      <c r="N11" s="71" t="s">
        <v>85</v>
      </c>
    </row>
    <row r="12" spans="1:14" x14ac:dyDescent="0.2">
      <c r="A12" s="36">
        <v>1008</v>
      </c>
      <c r="B12" s="32" t="s">
        <v>133</v>
      </c>
      <c r="C12" s="33">
        <v>13678</v>
      </c>
      <c r="D12" s="33">
        <v>-1200.23</v>
      </c>
      <c r="E12" s="32"/>
      <c r="F12" s="32">
        <f>Data!B3</f>
        <v>1008</v>
      </c>
      <c r="G12" s="32" t="str">
        <f>Data!C3</f>
        <v>Supply Teachers</v>
      </c>
      <c r="H12" s="33">
        <f>Data!D3</f>
        <v>18844</v>
      </c>
      <c r="I12" s="33">
        <f>Data!H3</f>
        <v>940.55</v>
      </c>
      <c r="J12" s="32" t="s">
        <v>85</v>
      </c>
      <c r="K12" s="32">
        <v>7028.12</v>
      </c>
      <c r="L12" s="32" t="s">
        <v>234</v>
      </c>
      <c r="M12" s="32">
        <v>5828</v>
      </c>
      <c r="N12" s="42" t="s">
        <v>217</v>
      </c>
    </row>
    <row r="13" spans="1:14" x14ac:dyDescent="0.2">
      <c r="A13" s="36">
        <v>1010</v>
      </c>
      <c r="B13" s="32" t="s">
        <v>134</v>
      </c>
      <c r="C13" s="33">
        <v>32935</v>
      </c>
      <c r="D13" s="33">
        <v>1937.86</v>
      </c>
      <c r="E13" s="32"/>
      <c r="F13" s="32">
        <f>Data!B4</f>
        <v>1010</v>
      </c>
      <c r="G13" s="32" t="str">
        <f>Data!C4</f>
        <v>Administrative Staff</v>
      </c>
      <c r="H13" s="33">
        <f>Data!D4</f>
        <v>32935</v>
      </c>
      <c r="I13" s="33">
        <f>Data!H4</f>
        <v>2073.06</v>
      </c>
      <c r="J13" s="32" t="s">
        <v>85</v>
      </c>
      <c r="K13" s="32">
        <v>1360</v>
      </c>
      <c r="L13" s="32" t="s">
        <v>218</v>
      </c>
      <c r="M13" s="32">
        <v>600</v>
      </c>
      <c r="N13" s="42" t="s">
        <v>219</v>
      </c>
    </row>
    <row r="14" spans="1:14" x14ac:dyDescent="0.2">
      <c r="A14" s="36">
        <v>1011</v>
      </c>
      <c r="B14" s="32" t="s">
        <v>135</v>
      </c>
      <c r="C14" s="33">
        <v>47860</v>
      </c>
      <c r="D14" s="33">
        <v>6426.54</v>
      </c>
      <c r="E14" s="32"/>
      <c r="F14" s="32">
        <f>Data!B5</f>
        <v>1011</v>
      </c>
      <c r="G14" s="32" t="str">
        <f>Data!C5</f>
        <v>Classroom Support</v>
      </c>
      <c r="H14" s="33">
        <f>Data!D5</f>
        <v>47860</v>
      </c>
      <c r="I14" s="33">
        <f>Data!H5</f>
        <v>6063.62</v>
      </c>
      <c r="J14" s="32" t="s">
        <v>85</v>
      </c>
      <c r="K14" s="32">
        <v>0</v>
      </c>
      <c r="L14" s="32" t="s">
        <v>85</v>
      </c>
      <c r="M14" s="32">
        <v>962.5</v>
      </c>
      <c r="N14" s="42" t="s">
        <v>220</v>
      </c>
    </row>
    <row r="15" spans="1:14" x14ac:dyDescent="0.2">
      <c r="A15" s="36">
        <v>1012</v>
      </c>
      <c r="B15" s="32" t="s">
        <v>136</v>
      </c>
      <c r="C15" s="33">
        <v>11128</v>
      </c>
      <c r="D15" s="33">
        <v>533.05999999999995</v>
      </c>
      <c r="E15" s="32"/>
      <c r="F15" s="32">
        <f>Data!B6</f>
        <v>1012</v>
      </c>
      <c r="G15" s="32" t="str">
        <f>Data!C6</f>
        <v>SEN Classroom Support</v>
      </c>
      <c r="H15" s="33">
        <f>Data!D6</f>
        <v>11128</v>
      </c>
      <c r="I15" s="33">
        <f>Data!H6</f>
        <v>303.38</v>
      </c>
      <c r="J15" s="32" t="s">
        <v>85</v>
      </c>
      <c r="K15" s="32">
        <v>0</v>
      </c>
      <c r="L15" s="32" t="s">
        <v>85</v>
      </c>
      <c r="M15" s="32">
        <v>842.5</v>
      </c>
      <c r="N15" s="42" t="s">
        <v>221</v>
      </c>
    </row>
    <row r="16" spans="1:14" x14ac:dyDescent="0.2">
      <c r="A16" s="36">
        <v>1013</v>
      </c>
      <c r="B16" s="32" t="s">
        <v>137</v>
      </c>
      <c r="C16" s="33">
        <v>9406</v>
      </c>
      <c r="D16" s="33">
        <v>850.12</v>
      </c>
      <c r="E16" s="32"/>
      <c r="F16" s="32">
        <f>Data!B7</f>
        <v>1013</v>
      </c>
      <c r="G16" s="32" t="str">
        <f>Data!C7</f>
        <v>PE Support Staff</v>
      </c>
      <c r="H16" s="33">
        <f>Data!D7</f>
        <v>9406</v>
      </c>
      <c r="I16" s="33">
        <f>Data!H7</f>
        <v>864.76</v>
      </c>
      <c r="J16" s="32" t="s">
        <v>85</v>
      </c>
      <c r="K16" s="32">
        <v>0</v>
      </c>
      <c r="L16" s="32" t="s">
        <v>85</v>
      </c>
      <c r="M16" s="32">
        <v>334</v>
      </c>
      <c r="N16" s="42" t="s">
        <v>222</v>
      </c>
    </row>
    <row r="17" spans="1:14" x14ac:dyDescent="0.2">
      <c r="A17" s="36">
        <v>1020</v>
      </c>
      <c r="B17" s="32" t="s">
        <v>138</v>
      </c>
      <c r="C17" s="33">
        <v>14550</v>
      </c>
      <c r="D17" s="33">
        <v>490.69</v>
      </c>
      <c r="E17" s="32"/>
      <c r="F17" s="32">
        <f>Data!B8</f>
        <v>1020</v>
      </c>
      <c r="G17" s="32" t="str">
        <f>Data!C8</f>
        <v>Premises Staff</v>
      </c>
      <c r="H17" s="33">
        <f>Data!D8</f>
        <v>14550</v>
      </c>
      <c r="I17" s="33">
        <f>Data!H8</f>
        <v>490.76</v>
      </c>
      <c r="J17" s="32" t="s">
        <v>85</v>
      </c>
      <c r="K17" s="32">
        <v>0</v>
      </c>
      <c r="L17" s="32" t="s">
        <v>85</v>
      </c>
      <c r="M17" s="32">
        <v>150</v>
      </c>
      <c r="N17" s="42" t="s">
        <v>209</v>
      </c>
    </row>
    <row r="18" spans="1:14" x14ac:dyDescent="0.2">
      <c r="A18" s="36">
        <v>1021</v>
      </c>
      <c r="B18" s="32" t="s">
        <v>139</v>
      </c>
      <c r="C18" s="33">
        <v>12109</v>
      </c>
      <c r="D18" s="33">
        <v>786.27</v>
      </c>
      <c r="E18" s="32"/>
      <c r="F18" s="32">
        <f>Data!B9</f>
        <v>1021</v>
      </c>
      <c r="G18" s="32" t="str">
        <f>Data!C9</f>
        <v>Midday Supervision</v>
      </c>
      <c r="H18" s="33">
        <f>Data!D9</f>
        <v>12109</v>
      </c>
      <c r="I18" s="33">
        <f>Data!H9</f>
        <v>733.2</v>
      </c>
      <c r="J18" s="32" t="s">
        <v>85</v>
      </c>
      <c r="K18" s="32">
        <v>0</v>
      </c>
      <c r="L18" s="32" t="s">
        <v>85</v>
      </c>
      <c r="M18" s="32">
        <v>356</v>
      </c>
      <c r="N18" s="42" t="s">
        <v>223</v>
      </c>
    </row>
    <row r="19" spans="1:14" x14ac:dyDescent="0.2">
      <c r="A19" s="36">
        <v>1022</v>
      </c>
      <c r="B19" s="32" t="s">
        <v>140</v>
      </c>
      <c r="C19" s="33">
        <v>15981</v>
      </c>
      <c r="D19" s="33">
        <v>-51.38</v>
      </c>
      <c r="E19" s="32"/>
      <c r="F19" s="32">
        <f>Data!B10</f>
        <v>1022</v>
      </c>
      <c r="G19" s="32" t="str">
        <f>Data!C10</f>
        <v>Catering Staff</v>
      </c>
      <c r="H19" s="33">
        <f>Data!D10</f>
        <v>15981</v>
      </c>
      <c r="I19" s="33">
        <f>Data!H10</f>
        <v>-51.23</v>
      </c>
      <c r="J19" s="32" t="s">
        <v>85</v>
      </c>
      <c r="K19" s="32">
        <v>0</v>
      </c>
      <c r="L19" s="32" t="s">
        <v>85</v>
      </c>
      <c r="M19" s="32">
        <v>100</v>
      </c>
      <c r="N19" s="42" t="s">
        <v>210</v>
      </c>
    </row>
    <row r="20" spans="1:14" x14ac:dyDescent="0.2">
      <c r="A20" s="36">
        <v>1023</v>
      </c>
      <c r="B20" s="32" t="s">
        <v>216</v>
      </c>
      <c r="C20" s="33">
        <v>4649</v>
      </c>
      <c r="D20" s="33">
        <v>-1135.3</v>
      </c>
      <c r="E20" s="32"/>
      <c r="F20" s="32">
        <f>Data!B11</f>
        <v>1023</v>
      </c>
      <c r="G20" s="32" t="str">
        <f>Data!C11</f>
        <v>Breakfast Club Staff</v>
      </c>
      <c r="H20" s="33">
        <f>Data!D11</f>
        <v>4649</v>
      </c>
      <c r="I20" s="33">
        <f>Data!H11</f>
        <v>-1724.81</v>
      </c>
      <c r="J20" s="32" t="s">
        <v>85</v>
      </c>
      <c r="K20" s="32">
        <v>0</v>
      </c>
      <c r="L20" s="32" t="s">
        <v>85</v>
      </c>
      <c r="M20" s="32">
        <v>0</v>
      </c>
      <c r="N20" s="42" t="s">
        <v>211</v>
      </c>
    </row>
    <row r="21" spans="1:14" x14ac:dyDescent="0.2">
      <c r="A21" s="36">
        <v>1027</v>
      </c>
      <c r="B21" s="32" t="s">
        <v>141</v>
      </c>
      <c r="C21" s="33">
        <v>6025</v>
      </c>
      <c r="D21" s="33">
        <v>0.62</v>
      </c>
      <c r="E21" s="32"/>
      <c r="F21" s="32">
        <f>Data!B12</f>
        <v>1027</v>
      </c>
      <c r="G21" s="32" t="str">
        <f>Data!C12</f>
        <v>Staff Insurance Premiums</v>
      </c>
      <c r="H21" s="33">
        <f>Data!D12</f>
        <v>6025</v>
      </c>
      <c r="I21" s="33">
        <f>Data!H12</f>
        <v>0.62</v>
      </c>
      <c r="J21" s="32" t="s">
        <v>85</v>
      </c>
      <c r="K21" s="32">
        <v>0</v>
      </c>
      <c r="L21" s="32" t="s">
        <v>85</v>
      </c>
      <c r="M21" s="32">
        <v>0</v>
      </c>
      <c r="N21" s="42" t="s">
        <v>85</v>
      </c>
    </row>
    <row r="22" spans="1:14" x14ac:dyDescent="0.2">
      <c r="A22" s="36">
        <v>1028</v>
      </c>
      <c r="B22" s="32" t="s">
        <v>142</v>
      </c>
      <c r="C22" s="33">
        <v>4620</v>
      </c>
      <c r="D22" s="33">
        <v>1066.8</v>
      </c>
      <c r="E22" s="32"/>
      <c r="F22" s="32">
        <f>Data!B13</f>
        <v>1028</v>
      </c>
      <c r="G22" s="32" t="str">
        <f>Data!C13</f>
        <v>Other Employees Expenses</v>
      </c>
      <c r="H22" s="33">
        <f>Data!D13</f>
        <v>4620</v>
      </c>
      <c r="I22" s="33">
        <f>Data!H13</f>
        <v>259.8</v>
      </c>
      <c r="J22" s="32" t="s">
        <v>85</v>
      </c>
      <c r="K22" s="32">
        <v>0</v>
      </c>
      <c r="L22" s="32" t="s">
        <v>85</v>
      </c>
      <c r="M22" s="32">
        <v>999</v>
      </c>
      <c r="N22" s="42" t="s">
        <v>224</v>
      </c>
    </row>
    <row r="23" spans="1:14" x14ac:dyDescent="0.2">
      <c r="A23" s="36">
        <v>2030</v>
      </c>
      <c r="B23" s="32" t="s">
        <v>143</v>
      </c>
      <c r="C23" s="33">
        <v>7256</v>
      </c>
      <c r="D23" s="33">
        <v>-47.49</v>
      </c>
      <c r="E23" s="32"/>
      <c r="F23" s="32">
        <f>Data!B14</f>
        <v>2030</v>
      </c>
      <c r="G23" s="32" t="str">
        <f>Data!C14</f>
        <v>Buildings - Upkeep</v>
      </c>
      <c r="H23" s="33">
        <f>Data!D14</f>
        <v>7256</v>
      </c>
      <c r="I23" s="33">
        <f>Data!H14</f>
        <v>-1548.65</v>
      </c>
      <c r="J23" s="32" t="s">
        <v>85</v>
      </c>
      <c r="K23" s="32">
        <v>0</v>
      </c>
      <c r="L23" s="32" t="s">
        <v>85</v>
      </c>
      <c r="M23" s="32">
        <v>595</v>
      </c>
      <c r="N23" s="42" t="s">
        <v>225</v>
      </c>
    </row>
    <row r="24" spans="1:14" x14ac:dyDescent="0.2">
      <c r="A24" s="36">
        <v>2031</v>
      </c>
      <c r="B24" s="32" t="s">
        <v>144</v>
      </c>
      <c r="C24" s="33">
        <v>3000</v>
      </c>
      <c r="D24" s="33">
        <v>626.34</v>
      </c>
      <c r="E24" s="32"/>
      <c r="F24" s="32">
        <f>Data!B15</f>
        <v>2031</v>
      </c>
      <c r="G24" s="32" t="str">
        <f>Data!C15</f>
        <v>Grounds - Upkeep</v>
      </c>
      <c r="H24" s="33">
        <f>Data!D15</f>
        <v>3000</v>
      </c>
      <c r="I24" s="33">
        <f>Data!H15</f>
        <v>626.34</v>
      </c>
      <c r="J24" s="32" t="s">
        <v>85</v>
      </c>
      <c r="K24" s="32">
        <v>0</v>
      </c>
      <c r="L24" s="32" t="s">
        <v>85</v>
      </c>
      <c r="M24" s="32">
        <v>0</v>
      </c>
      <c r="N24" s="42" t="s">
        <v>85</v>
      </c>
    </row>
    <row r="25" spans="1:14" x14ac:dyDescent="0.2">
      <c r="A25" s="36">
        <v>2032</v>
      </c>
      <c r="B25" s="32" t="s">
        <v>145</v>
      </c>
      <c r="C25" s="33">
        <v>2297</v>
      </c>
      <c r="D25" s="33">
        <v>631.26</v>
      </c>
      <c r="E25" s="32"/>
      <c r="F25" s="32">
        <f>Data!B16</f>
        <v>2032</v>
      </c>
      <c r="G25" s="32" t="str">
        <f>Data!C16</f>
        <v>Cleaning</v>
      </c>
      <c r="H25" s="33">
        <f>Data!D16</f>
        <v>2297</v>
      </c>
      <c r="I25" s="33">
        <f>Data!H16</f>
        <v>-847.38</v>
      </c>
      <c r="J25" s="32" t="s">
        <v>85</v>
      </c>
      <c r="K25" s="32">
        <v>0</v>
      </c>
      <c r="L25" s="32" t="s">
        <v>85</v>
      </c>
      <c r="M25" s="32">
        <v>150</v>
      </c>
      <c r="N25" s="42" t="s">
        <v>226</v>
      </c>
    </row>
    <row r="26" spans="1:14" x14ac:dyDescent="0.2">
      <c r="A26" s="36">
        <v>2033</v>
      </c>
      <c r="B26" s="32" t="s">
        <v>146</v>
      </c>
      <c r="C26" s="33">
        <v>8345</v>
      </c>
      <c r="D26" s="33">
        <v>2249.4699999999998</v>
      </c>
      <c r="E26" s="32"/>
      <c r="F26" s="32">
        <f>Data!B17</f>
        <v>2033</v>
      </c>
      <c r="G26" s="32" t="str">
        <f>Data!C17</f>
        <v>Fuel</v>
      </c>
      <c r="H26" s="33">
        <f>Data!D17</f>
        <v>8345</v>
      </c>
      <c r="I26" s="33">
        <f>Data!H17</f>
        <v>1441.07</v>
      </c>
      <c r="J26" s="32" t="s">
        <v>85</v>
      </c>
      <c r="K26" s="32">
        <v>0</v>
      </c>
      <c r="L26" s="32" t="s">
        <v>85</v>
      </c>
      <c r="M26" s="32">
        <v>700</v>
      </c>
      <c r="N26" s="42" t="s">
        <v>227</v>
      </c>
    </row>
    <row r="27" spans="1:14" x14ac:dyDescent="0.2">
      <c r="A27" s="36">
        <v>2034</v>
      </c>
      <c r="B27" s="32" t="s">
        <v>147</v>
      </c>
      <c r="C27" s="33">
        <v>770</v>
      </c>
      <c r="D27" s="33">
        <v>-73.260000000000005</v>
      </c>
      <c r="E27" s="32"/>
      <c r="F27" s="32">
        <f>Data!B18</f>
        <v>2034</v>
      </c>
      <c r="G27" s="32" t="str">
        <f>Data!C18</f>
        <v>Water</v>
      </c>
      <c r="H27" s="33">
        <f>Data!D18</f>
        <v>770</v>
      </c>
      <c r="I27" s="33">
        <f>Data!H18</f>
        <v>15.15</v>
      </c>
      <c r="J27" s="32" t="s">
        <v>85</v>
      </c>
      <c r="K27" s="32">
        <v>0</v>
      </c>
      <c r="L27" s="32" t="s">
        <v>85</v>
      </c>
      <c r="M27" s="32">
        <v>0</v>
      </c>
      <c r="N27" s="42" t="s">
        <v>85</v>
      </c>
    </row>
    <row r="28" spans="1:14" x14ac:dyDescent="0.2">
      <c r="A28" s="36">
        <v>2035</v>
      </c>
      <c r="B28" s="32" t="s">
        <v>148</v>
      </c>
      <c r="C28" s="33">
        <v>0</v>
      </c>
      <c r="D28" s="33">
        <v>0</v>
      </c>
      <c r="E28" s="32"/>
      <c r="F28" s="32">
        <f>Data!B19</f>
        <v>2035</v>
      </c>
      <c r="G28" s="32" t="str">
        <f>Data!C19</f>
        <v>Furniture</v>
      </c>
      <c r="H28" s="33">
        <f>Data!D19</f>
        <v>0</v>
      </c>
      <c r="I28" s="33">
        <f>Data!H19</f>
        <v>0</v>
      </c>
      <c r="J28" s="32" t="s">
        <v>85</v>
      </c>
      <c r="K28" s="32">
        <v>0</v>
      </c>
      <c r="L28" s="32" t="s">
        <v>85</v>
      </c>
      <c r="M28" s="32">
        <v>0</v>
      </c>
      <c r="N28" s="42" t="s">
        <v>85</v>
      </c>
    </row>
    <row r="29" spans="1:14" x14ac:dyDescent="0.2">
      <c r="A29" s="36">
        <v>2036</v>
      </c>
      <c r="B29" s="32" t="s">
        <v>149</v>
      </c>
      <c r="C29" s="33">
        <v>9446</v>
      </c>
      <c r="D29" s="33">
        <v>-374</v>
      </c>
      <c r="E29" s="32"/>
      <c r="F29" s="32">
        <f>Data!B20</f>
        <v>2036</v>
      </c>
      <c r="G29" s="32" t="str">
        <f>Data!C20</f>
        <v>Rent and Rates</v>
      </c>
      <c r="H29" s="33">
        <f>Data!D20</f>
        <v>9446</v>
      </c>
      <c r="I29" s="33">
        <f>Data!H20</f>
        <v>-374</v>
      </c>
      <c r="J29" s="32" t="s">
        <v>85</v>
      </c>
      <c r="K29" s="32">
        <v>0</v>
      </c>
      <c r="L29" s="32" t="s">
        <v>85</v>
      </c>
      <c r="M29" s="32">
        <v>0</v>
      </c>
      <c r="N29" s="42" t="s">
        <v>85</v>
      </c>
    </row>
    <row r="30" spans="1:14" x14ac:dyDescent="0.2">
      <c r="A30" s="36">
        <v>2040</v>
      </c>
      <c r="B30" s="32" t="s">
        <v>150</v>
      </c>
      <c r="C30" s="33">
        <v>6241</v>
      </c>
      <c r="D30" s="33">
        <v>2662.45</v>
      </c>
      <c r="E30" s="32"/>
      <c r="F30" s="32">
        <f>Data!B21</f>
        <v>2040</v>
      </c>
      <c r="G30" s="32" t="str">
        <f>Data!C21</f>
        <v>Capital Expenditure</v>
      </c>
      <c r="H30" s="33">
        <f>Data!D21</f>
        <v>9061</v>
      </c>
      <c r="I30" s="33">
        <f>Data!H21</f>
        <v>2117.4499999999998</v>
      </c>
      <c r="J30" s="32" t="s">
        <v>88</v>
      </c>
      <c r="K30" s="32">
        <v>0</v>
      </c>
      <c r="L30" s="32" t="s">
        <v>85</v>
      </c>
      <c r="M30" s="32">
        <v>0</v>
      </c>
      <c r="N30" s="42" t="s">
        <v>85</v>
      </c>
    </row>
    <row r="31" spans="1:14" x14ac:dyDescent="0.2">
      <c r="A31" s="36">
        <v>2045</v>
      </c>
      <c r="B31" s="32" t="s">
        <v>151</v>
      </c>
      <c r="C31" s="33">
        <v>0</v>
      </c>
      <c r="D31" s="33">
        <v>0</v>
      </c>
      <c r="E31" s="32"/>
      <c r="F31" s="32">
        <f>Data!B22</f>
        <v>2045</v>
      </c>
      <c r="G31" s="32" t="str">
        <f>Data!C22</f>
        <v>School Cont to Capital Expend</v>
      </c>
      <c r="H31" s="33">
        <f>Data!D22</f>
        <v>0</v>
      </c>
      <c r="I31" s="33">
        <f>Data!H22</f>
        <v>0</v>
      </c>
      <c r="J31" s="32" t="s">
        <v>85</v>
      </c>
      <c r="K31" s="32">
        <v>0</v>
      </c>
      <c r="L31" s="32" t="s">
        <v>85</v>
      </c>
      <c r="M31" s="32">
        <v>0</v>
      </c>
      <c r="N31" s="42" t="s">
        <v>85</v>
      </c>
    </row>
    <row r="32" spans="1:14" x14ac:dyDescent="0.2">
      <c r="A32" s="36">
        <v>3061</v>
      </c>
      <c r="B32" s="32" t="s">
        <v>152</v>
      </c>
      <c r="C32" s="33">
        <v>700</v>
      </c>
      <c r="D32" s="33">
        <v>150.49</v>
      </c>
      <c r="E32" s="32"/>
      <c r="F32" s="32">
        <f>Data!B23</f>
        <v>3061</v>
      </c>
      <c r="G32" s="32" t="str">
        <f>Data!C23</f>
        <v>Darwin Class</v>
      </c>
      <c r="H32" s="33">
        <f>Data!D23</f>
        <v>700</v>
      </c>
      <c r="I32" s="33">
        <f>Data!H23</f>
        <v>14.57</v>
      </c>
      <c r="J32" s="32" t="s">
        <v>85</v>
      </c>
      <c r="K32" s="32">
        <v>0</v>
      </c>
      <c r="L32" s="32" t="s">
        <v>85</v>
      </c>
      <c r="M32" s="32">
        <v>150</v>
      </c>
      <c r="N32" s="42" t="s">
        <v>228</v>
      </c>
    </row>
    <row r="33" spans="1:14" x14ac:dyDescent="0.2">
      <c r="A33" s="36">
        <v>3062</v>
      </c>
      <c r="B33" s="32" t="s">
        <v>153</v>
      </c>
      <c r="C33" s="33">
        <v>800</v>
      </c>
      <c r="D33" s="33">
        <v>310.45999999999998</v>
      </c>
      <c r="E33" s="32"/>
      <c r="F33" s="32">
        <f>Data!B24</f>
        <v>3062</v>
      </c>
      <c r="G33" s="32" t="str">
        <f>Data!C24</f>
        <v>Potter Class</v>
      </c>
      <c r="H33" s="33">
        <f>Data!D24</f>
        <v>800</v>
      </c>
      <c r="I33" s="33">
        <f>Data!H24</f>
        <v>32.229999999999997</v>
      </c>
      <c r="J33" s="32" t="s">
        <v>85</v>
      </c>
      <c r="K33" s="32">
        <v>0</v>
      </c>
      <c r="L33" s="32" t="s">
        <v>85</v>
      </c>
      <c r="M33" s="32">
        <v>310</v>
      </c>
      <c r="N33" s="42" t="s">
        <v>228</v>
      </c>
    </row>
    <row r="34" spans="1:14" x14ac:dyDescent="0.2">
      <c r="A34" s="36">
        <v>3063</v>
      </c>
      <c r="B34" s="32" t="s">
        <v>154</v>
      </c>
      <c r="C34" s="33">
        <v>200</v>
      </c>
      <c r="D34" s="33">
        <v>100.1</v>
      </c>
      <c r="E34" s="32"/>
      <c r="F34" s="32">
        <f>Data!B25</f>
        <v>3063</v>
      </c>
      <c r="G34" s="32" t="str">
        <f>Data!C25</f>
        <v>English</v>
      </c>
      <c r="H34" s="33">
        <f>Data!D25</f>
        <v>200</v>
      </c>
      <c r="I34" s="33">
        <f>Data!H25</f>
        <v>-14.1</v>
      </c>
      <c r="J34" s="32" t="s">
        <v>85</v>
      </c>
      <c r="K34" s="32">
        <v>0</v>
      </c>
      <c r="L34" s="32" t="s">
        <v>85</v>
      </c>
      <c r="M34" s="32">
        <v>100.1</v>
      </c>
      <c r="N34" s="42" t="s">
        <v>228</v>
      </c>
    </row>
    <row r="35" spans="1:14" x14ac:dyDescent="0.2">
      <c r="A35" s="36">
        <v>3064</v>
      </c>
      <c r="B35" s="32" t="s">
        <v>155</v>
      </c>
      <c r="C35" s="33">
        <v>2000</v>
      </c>
      <c r="D35" s="33">
        <v>196.63</v>
      </c>
      <c r="E35" s="32"/>
      <c r="F35" s="32">
        <f>Data!B26</f>
        <v>3064</v>
      </c>
      <c r="G35" s="32" t="str">
        <f>Data!C26</f>
        <v>General Stock</v>
      </c>
      <c r="H35" s="33">
        <f>Data!D26</f>
        <v>2000</v>
      </c>
      <c r="I35" s="33">
        <f>Data!H26</f>
        <v>363.61</v>
      </c>
      <c r="J35" s="32" t="s">
        <v>85</v>
      </c>
      <c r="K35" s="32">
        <v>0</v>
      </c>
      <c r="L35" s="32" t="s">
        <v>85</v>
      </c>
      <c r="M35" s="32">
        <v>196</v>
      </c>
      <c r="N35" s="42" t="s">
        <v>228</v>
      </c>
    </row>
    <row r="36" spans="1:14" x14ac:dyDescent="0.2">
      <c r="A36" s="36">
        <v>3065</v>
      </c>
      <c r="B36" s="32" t="s">
        <v>156</v>
      </c>
      <c r="C36" s="33">
        <v>600</v>
      </c>
      <c r="D36" s="33">
        <v>435.54</v>
      </c>
      <c r="E36" s="32"/>
      <c r="F36" s="32">
        <f>Data!B27</f>
        <v>3065</v>
      </c>
      <c r="G36" s="32" t="str">
        <f>Data!C27</f>
        <v>Nightingale Class</v>
      </c>
      <c r="H36" s="33">
        <f>Data!D27</f>
        <v>600</v>
      </c>
      <c r="I36" s="33">
        <f>Data!H27</f>
        <v>435.54</v>
      </c>
      <c r="J36" s="32" t="s">
        <v>85</v>
      </c>
      <c r="K36" s="32">
        <v>0</v>
      </c>
      <c r="L36" s="32" t="s">
        <v>85</v>
      </c>
      <c r="M36" s="32">
        <v>435</v>
      </c>
      <c r="N36" s="42" t="s">
        <v>228</v>
      </c>
    </row>
    <row r="37" spans="1:14" x14ac:dyDescent="0.2">
      <c r="A37" s="36">
        <v>3066</v>
      </c>
      <c r="B37" s="32" t="s">
        <v>157</v>
      </c>
      <c r="C37" s="33">
        <v>700</v>
      </c>
      <c r="D37" s="33">
        <v>139.52000000000001</v>
      </c>
      <c r="E37" s="32"/>
      <c r="F37" s="32">
        <f>Data!B28</f>
        <v>3066</v>
      </c>
      <c r="G37" s="32" t="str">
        <f>Data!C28</f>
        <v>Shakespeare Class</v>
      </c>
      <c r="H37" s="33">
        <f>Data!D28</f>
        <v>700</v>
      </c>
      <c r="I37" s="33">
        <f>Data!H28</f>
        <v>43.38</v>
      </c>
      <c r="J37" s="32" t="s">
        <v>85</v>
      </c>
      <c r="K37" s="32">
        <v>0</v>
      </c>
      <c r="L37" s="32" t="s">
        <v>85</v>
      </c>
      <c r="M37" s="32">
        <v>139</v>
      </c>
      <c r="N37" s="42" t="s">
        <v>228</v>
      </c>
    </row>
    <row r="38" spans="1:14" x14ac:dyDescent="0.2">
      <c r="A38" s="36">
        <v>3067</v>
      </c>
      <c r="B38" s="32" t="s">
        <v>158</v>
      </c>
      <c r="C38" s="33">
        <v>200</v>
      </c>
      <c r="D38" s="33">
        <v>-132.19999999999999</v>
      </c>
      <c r="E38" s="32"/>
      <c r="F38" s="32">
        <f>Data!B29</f>
        <v>3067</v>
      </c>
      <c r="G38" s="32" t="str">
        <f>Data!C29</f>
        <v>I.C.T.  Curriculum</v>
      </c>
      <c r="H38" s="33">
        <f>Data!D29</f>
        <v>200</v>
      </c>
      <c r="I38" s="33">
        <f>Data!H29</f>
        <v>-132.19999999999999</v>
      </c>
      <c r="J38" s="32" t="s">
        <v>85</v>
      </c>
      <c r="K38" s="32">
        <v>0</v>
      </c>
      <c r="L38" s="32" t="s">
        <v>85</v>
      </c>
      <c r="M38" s="32">
        <v>0</v>
      </c>
      <c r="N38" s="42" t="s">
        <v>85</v>
      </c>
    </row>
    <row r="39" spans="1:14" x14ac:dyDescent="0.2">
      <c r="A39" s="36">
        <v>3068</v>
      </c>
      <c r="B39" s="32" t="s">
        <v>159</v>
      </c>
      <c r="C39" s="33">
        <v>0</v>
      </c>
      <c r="D39" s="33">
        <v>0</v>
      </c>
      <c r="E39" s="32"/>
      <c r="F39" s="32">
        <f>Data!B30</f>
        <v>3068</v>
      </c>
      <c r="G39" s="32" t="str">
        <f>Data!C30</f>
        <v>Library</v>
      </c>
      <c r="H39" s="33">
        <f>Data!D30</f>
        <v>0</v>
      </c>
      <c r="I39" s="33">
        <f>Data!H30</f>
        <v>0</v>
      </c>
      <c r="J39" s="32" t="s">
        <v>85</v>
      </c>
      <c r="K39" s="32">
        <v>0</v>
      </c>
      <c r="L39" s="32" t="s">
        <v>85</v>
      </c>
      <c r="M39" s="32">
        <v>0</v>
      </c>
      <c r="N39" s="42" t="s">
        <v>85</v>
      </c>
    </row>
    <row r="40" spans="1:14" x14ac:dyDescent="0.2">
      <c r="A40" s="36">
        <v>3069</v>
      </c>
      <c r="B40" s="32" t="s">
        <v>160</v>
      </c>
      <c r="C40" s="33">
        <v>200</v>
      </c>
      <c r="D40" s="33">
        <v>101.23</v>
      </c>
      <c r="E40" s="32"/>
      <c r="F40" s="32">
        <f>Data!B31</f>
        <v>3069</v>
      </c>
      <c r="G40" s="32" t="str">
        <f>Data!C31</f>
        <v>Mathematics</v>
      </c>
      <c r="H40" s="33">
        <f>Data!D31</f>
        <v>200</v>
      </c>
      <c r="I40" s="33">
        <f>Data!H31</f>
        <v>7.2</v>
      </c>
      <c r="J40" s="32" t="s">
        <v>85</v>
      </c>
      <c r="K40" s="32">
        <v>0</v>
      </c>
      <c r="L40" s="32" t="s">
        <v>85</v>
      </c>
      <c r="M40" s="32">
        <v>101</v>
      </c>
      <c r="N40" s="42" t="s">
        <v>228</v>
      </c>
    </row>
    <row r="41" spans="1:14" x14ac:dyDescent="0.2">
      <c r="A41" s="36">
        <v>3070</v>
      </c>
      <c r="B41" s="32" t="s">
        <v>161</v>
      </c>
      <c r="C41" s="33">
        <v>0</v>
      </c>
      <c r="D41" s="33">
        <v>0</v>
      </c>
      <c r="E41" s="32"/>
      <c r="F41" s="32">
        <f>Data!B32</f>
        <v>3070</v>
      </c>
      <c r="G41" s="32" t="str">
        <f>Data!C32</f>
        <v>Music</v>
      </c>
      <c r="H41" s="33">
        <f>Data!D32</f>
        <v>0</v>
      </c>
      <c r="I41" s="33">
        <f>Data!H32</f>
        <v>0</v>
      </c>
      <c r="J41" s="32" t="s">
        <v>85</v>
      </c>
      <c r="K41" s="32">
        <v>0</v>
      </c>
      <c r="L41" s="32" t="s">
        <v>85</v>
      </c>
      <c r="M41" s="32">
        <v>0</v>
      </c>
      <c r="N41" s="42" t="s">
        <v>85</v>
      </c>
    </row>
    <row r="42" spans="1:14" x14ac:dyDescent="0.2">
      <c r="A42" s="36">
        <v>3071</v>
      </c>
      <c r="B42" s="32" t="s">
        <v>162</v>
      </c>
      <c r="C42" s="33">
        <v>0</v>
      </c>
      <c r="D42" s="33">
        <v>0</v>
      </c>
      <c r="E42" s="32"/>
      <c r="F42" s="32">
        <f>Data!B33</f>
        <v>3071</v>
      </c>
      <c r="G42" s="32" t="str">
        <f>Data!C33</f>
        <v>Physical Education</v>
      </c>
      <c r="H42" s="33">
        <f>Data!D33</f>
        <v>0</v>
      </c>
      <c r="I42" s="33">
        <f>Data!H33</f>
        <v>0</v>
      </c>
      <c r="J42" s="32" t="s">
        <v>85</v>
      </c>
      <c r="K42" s="32">
        <v>0</v>
      </c>
      <c r="L42" s="32" t="s">
        <v>85</v>
      </c>
      <c r="M42" s="32">
        <v>0</v>
      </c>
      <c r="N42" s="42" t="s">
        <v>85</v>
      </c>
    </row>
    <row r="43" spans="1:14" x14ac:dyDescent="0.2">
      <c r="A43" s="36">
        <v>3072</v>
      </c>
      <c r="B43" s="32" t="s">
        <v>163</v>
      </c>
      <c r="C43" s="33">
        <v>100</v>
      </c>
      <c r="D43" s="33">
        <v>100</v>
      </c>
      <c r="E43" s="32"/>
      <c r="F43" s="32">
        <f>Data!B34</f>
        <v>3072</v>
      </c>
      <c r="G43" s="32" t="str">
        <f>Data!C34</f>
        <v>Religious Education</v>
      </c>
      <c r="H43" s="33">
        <f>Data!D34</f>
        <v>100</v>
      </c>
      <c r="I43" s="33">
        <f>Data!H34</f>
        <v>-20</v>
      </c>
      <c r="J43" s="32" t="s">
        <v>85</v>
      </c>
      <c r="K43" s="32">
        <v>0</v>
      </c>
      <c r="L43" s="32" t="s">
        <v>85</v>
      </c>
      <c r="M43" s="32">
        <v>100</v>
      </c>
      <c r="N43" s="42" t="s">
        <v>228</v>
      </c>
    </row>
    <row r="44" spans="1:14" x14ac:dyDescent="0.2">
      <c r="A44" s="36">
        <v>3073</v>
      </c>
      <c r="B44" s="32" t="s">
        <v>164</v>
      </c>
      <c r="C44" s="33">
        <v>200</v>
      </c>
      <c r="D44" s="33">
        <v>200</v>
      </c>
      <c r="E44" s="32"/>
      <c r="F44" s="32">
        <f>Data!B35</f>
        <v>3073</v>
      </c>
      <c r="G44" s="32" t="str">
        <f>Data!C35</f>
        <v>Science</v>
      </c>
      <c r="H44" s="33">
        <f>Data!D35</f>
        <v>200</v>
      </c>
      <c r="I44" s="33">
        <f>Data!H35</f>
        <v>0</v>
      </c>
      <c r="J44" s="32" t="s">
        <v>85</v>
      </c>
      <c r="K44" s="32">
        <v>0</v>
      </c>
      <c r="L44" s="32" t="s">
        <v>85</v>
      </c>
      <c r="M44" s="32">
        <v>200</v>
      </c>
      <c r="N44" s="42" t="s">
        <v>228</v>
      </c>
    </row>
    <row r="45" spans="1:14" x14ac:dyDescent="0.2">
      <c r="A45" s="36">
        <v>3074</v>
      </c>
      <c r="B45" s="32" t="s">
        <v>165</v>
      </c>
      <c r="C45" s="33">
        <v>200</v>
      </c>
      <c r="D45" s="33">
        <v>139.34</v>
      </c>
      <c r="E45" s="32"/>
      <c r="F45" s="32">
        <f>Data!B36</f>
        <v>3074</v>
      </c>
      <c r="G45" s="32" t="str">
        <f>Data!C36</f>
        <v>Special Education Needs</v>
      </c>
      <c r="H45" s="33">
        <f>Data!D36</f>
        <v>200</v>
      </c>
      <c r="I45" s="33">
        <f>Data!H36</f>
        <v>130.99</v>
      </c>
      <c r="J45" s="32" t="s">
        <v>85</v>
      </c>
      <c r="K45" s="32">
        <v>0</v>
      </c>
      <c r="L45" s="32" t="s">
        <v>85</v>
      </c>
      <c r="M45" s="32">
        <v>139</v>
      </c>
      <c r="N45" s="42" t="s">
        <v>228</v>
      </c>
    </row>
    <row r="46" spans="1:14" x14ac:dyDescent="0.2">
      <c r="A46" s="36">
        <v>3075</v>
      </c>
      <c r="B46" s="32" t="s">
        <v>166</v>
      </c>
      <c r="C46" s="33">
        <v>0</v>
      </c>
      <c r="D46" s="33">
        <v>0</v>
      </c>
      <c r="E46" s="32"/>
      <c r="F46" s="32">
        <f>Data!B37</f>
        <v>3075</v>
      </c>
      <c r="G46" s="32" t="str">
        <f>Data!C37</f>
        <v>School Garden</v>
      </c>
      <c r="H46" s="33">
        <f>Data!D37</f>
        <v>0</v>
      </c>
      <c r="I46" s="33">
        <f>Data!H37</f>
        <v>0</v>
      </c>
      <c r="J46" s="32" t="s">
        <v>85</v>
      </c>
      <c r="K46" s="32">
        <v>0</v>
      </c>
      <c r="L46" s="32" t="s">
        <v>85</v>
      </c>
      <c r="M46" s="32">
        <v>0</v>
      </c>
      <c r="N46" s="42" t="s">
        <v>85</v>
      </c>
    </row>
    <row r="47" spans="1:14" x14ac:dyDescent="0.2">
      <c r="A47" s="36">
        <v>3076</v>
      </c>
      <c r="B47" s="32" t="s">
        <v>167</v>
      </c>
      <c r="C47" s="33">
        <v>0</v>
      </c>
      <c r="D47" s="33">
        <v>0</v>
      </c>
      <c r="E47" s="32"/>
      <c r="F47" s="32">
        <f>Data!B38</f>
        <v>3076</v>
      </c>
      <c r="G47" s="32" t="str">
        <f>Data!C38</f>
        <v>Assessment</v>
      </c>
      <c r="H47" s="33">
        <f>Data!D38</f>
        <v>0</v>
      </c>
      <c r="I47" s="33">
        <f>Data!H38</f>
        <v>0</v>
      </c>
      <c r="J47" s="32" t="s">
        <v>85</v>
      </c>
      <c r="K47" s="32">
        <v>0</v>
      </c>
      <c r="L47" s="32" t="s">
        <v>85</v>
      </c>
      <c r="M47" s="32">
        <v>0</v>
      </c>
      <c r="N47" s="42" t="s">
        <v>85</v>
      </c>
    </row>
    <row r="48" spans="1:14" x14ac:dyDescent="0.2">
      <c r="A48" s="36">
        <v>3077</v>
      </c>
      <c r="B48" s="32" t="s">
        <v>168</v>
      </c>
      <c r="C48" s="33">
        <v>0</v>
      </c>
      <c r="D48" s="33">
        <v>0</v>
      </c>
      <c r="E48" s="32"/>
      <c r="F48" s="32">
        <f>Data!B39</f>
        <v>3077</v>
      </c>
      <c r="G48" s="32" t="str">
        <f>Data!C39</f>
        <v>French</v>
      </c>
      <c r="H48" s="33">
        <f>Data!D39</f>
        <v>0</v>
      </c>
      <c r="I48" s="33">
        <f>Data!H39</f>
        <v>0</v>
      </c>
      <c r="J48" s="32" t="s">
        <v>85</v>
      </c>
      <c r="K48" s="32">
        <v>0</v>
      </c>
      <c r="L48" s="32" t="s">
        <v>85</v>
      </c>
      <c r="M48" s="32">
        <v>0</v>
      </c>
      <c r="N48" s="42" t="s">
        <v>85</v>
      </c>
    </row>
    <row r="49" spans="1:14" x14ac:dyDescent="0.2">
      <c r="A49" s="36">
        <v>3078</v>
      </c>
      <c r="B49" s="32" t="s">
        <v>169</v>
      </c>
      <c r="C49" s="33">
        <v>0</v>
      </c>
      <c r="D49" s="33">
        <v>0</v>
      </c>
      <c r="E49" s="32"/>
      <c r="F49" s="32">
        <f>Data!B40</f>
        <v>3078</v>
      </c>
      <c r="G49" s="32" t="str">
        <f>Data!C40</f>
        <v>PSHE &amp; Citizenship</v>
      </c>
      <c r="H49" s="33">
        <f>Data!D40</f>
        <v>0</v>
      </c>
      <c r="I49" s="33">
        <f>Data!H40</f>
        <v>0</v>
      </c>
      <c r="J49" s="32" t="s">
        <v>85</v>
      </c>
      <c r="K49" s="32">
        <v>0</v>
      </c>
      <c r="L49" s="32" t="s">
        <v>85</v>
      </c>
      <c r="M49" s="32">
        <v>0</v>
      </c>
      <c r="N49" s="42" t="s">
        <v>85</v>
      </c>
    </row>
    <row r="50" spans="1:14" x14ac:dyDescent="0.2">
      <c r="A50" s="36">
        <v>3079</v>
      </c>
      <c r="B50" s="32" t="s">
        <v>170</v>
      </c>
      <c r="C50" s="33">
        <v>0</v>
      </c>
      <c r="D50" s="33">
        <v>0</v>
      </c>
      <c r="E50" s="32"/>
      <c r="F50" s="32">
        <f>Data!B41</f>
        <v>3079</v>
      </c>
      <c r="G50" s="32" t="str">
        <f>Data!C41</f>
        <v>New Curriculum</v>
      </c>
      <c r="H50" s="33">
        <f>Data!D41</f>
        <v>0</v>
      </c>
      <c r="I50" s="33">
        <f>Data!H41</f>
        <v>0</v>
      </c>
      <c r="J50" s="32" t="s">
        <v>85</v>
      </c>
      <c r="K50" s="32">
        <v>0</v>
      </c>
      <c r="L50" s="32" t="s">
        <v>85</v>
      </c>
      <c r="M50" s="32">
        <v>0</v>
      </c>
      <c r="N50" s="42" t="s">
        <v>85</v>
      </c>
    </row>
    <row r="51" spans="1:14" x14ac:dyDescent="0.2">
      <c r="A51" s="36">
        <v>3080</v>
      </c>
      <c r="B51" s="32" t="s">
        <v>171</v>
      </c>
      <c r="C51" s="33">
        <v>500</v>
      </c>
      <c r="D51" s="33">
        <v>190.54</v>
      </c>
      <c r="E51" s="32"/>
      <c r="F51" s="32">
        <f>Data!B42</f>
        <v>3080</v>
      </c>
      <c r="G51" s="32" t="str">
        <f>Data!C42</f>
        <v>School Clubs</v>
      </c>
      <c r="H51" s="33">
        <f>Data!D42</f>
        <v>500</v>
      </c>
      <c r="I51" s="33">
        <f>Data!H42</f>
        <v>146.01</v>
      </c>
      <c r="J51" s="32" t="s">
        <v>85</v>
      </c>
      <c r="K51" s="32">
        <v>0</v>
      </c>
      <c r="L51" s="32" t="s">
        <v>85</v>
      </c>
      <c r="M51" s="32">
        <v>420</v>
      </c>
      <c r="N51" s="42" t="s">
        <v>228</v>
      </c>
    </row>
    <row r="52" spans="1:14" x14ac:dyDescent="0.2">
      <c r="A52" s="36">
        <v>3081</v>
      </c>
      <c r="B52" s="32" t="s">
        <v>172</v>
      </c>
      <c r="C52" s="33">
        <v>100</v>
      </c>
      <c r="D52" s="33">
        <v>100</v>
      </c>
      <c r="E52" s="32"/>
      <c r="F52" s="32">
        <f>Data!B43</f>
        <v>3081</v>
      </c>
      <c r="G52" s="32" t="str">
        <f>Data!C43</f>
        <v>Collective Worship</v>
      </c>
      <c r="H52" s="33">
        <f>Data!D43</f>
        <v>100</v>
      </c>
      <c r="I52" s="33">
        <f>Data!H43</f>
        <v>-7.2</v>
      </c>
      <c r="J52" s="32" t="s">
        <v>85</v>
      </c>
      <c r="K52" s="32">
        <v>0</v>
      </c>
      <c r="L52" s="32" t="s">
        <v>85</v>
      </c>
      <c r="M52" s="32">
        <v>100</v>
      </c>
      <c r="N52" s="42" t="s">
        <v>228</v>
      </c>
    </row>
    <row r="53" spans="1:14" x14ac:dyDescent="0.2">
      <c r="A53" s="36">
        <v>4100</v>
      </c>
      <c r="B53" s="32" t="s">
        <v>173</v>
      </c>
      <c r="C53" s="33">
        <v>250</v>
      </c>
      <c r="D53" s="33">
        <v>250</v>
      </c>
      <c r="E53" s="32"/>
      <c r="F53" s="32">
        <f>Data!B44</f>
        <v>4100</v>
      </c>
      <c r="G53" s="32" t="str">
        <f>Data!C44</f>
        <v>Staff Transport</v>
      </c>
      <c r="H53" s="33">
        <f>Data!D44</f>
        <v>250</v>
      </c>
      <c r="I53" s="33">
        <f>Data!H44</f>
        <v>250</v>
      </c>
      <c r="J53" s="32" t="s">
        <v>85</v>
      </c>
      <c r="K53" s="32">
        <v>0</v>
      </c>
      <c r="L53" s="32" t="s">
        <v>85</v>
      </c>
      <c r="M53" s="32">
        <v>100</v>
      </c>
      <c r="N53" s="42" t="s">
        <v>212</v>
      </c>
    </row>
    <row r="54" spans="1:14" x14ac:dyDescent="0.2">
      <c r="A54" s="36">
        <v>4101</v>
      </c>
      <c r="B54" s="32" t="s">
        <v>174</v>
      </c>
      <c r="C54" s="33">
        <v>0</v>
      </c>
      <c r="D54" s="33">
        <v>0</v>
      </c>
      <c r="E54" s="32"/>
      <c r="F54" s="32">
        <f>Data!B45</f>
        <v>4101</v>
      </c>
      <c r="G54" s="32" t="str">
        <f>Data!C45</f>
        <v>Pupil Transport</v>
      </c>
      <c r="H54" s="33">
        <f>Data!D45</f>
        <v>0</v>
      </c>
      <c r="I54" s="33">
        <f>Data!H45</f>
        <v>-20</v>
      </c>
      <c r="J54" s="32" t="s">
        <v>85</v>
      </c>
      <c r="K54" s="32">
        <v>0</v>
      </c>
      <c r="L54" s="32" t="s">
        <v>85</v>
      </c>
      <c r="M54" s="32">
        <v>0</v>
      </c>
      <c r="N54" s="42" t="s">
        <v>85</v>
      </c>
    </row>
    <row r="55" spans="1:14" x14ac:dyDescent="0.2">
      <c r="A55" s="36">
        <v>5110</v>
      </c>
      <c r="B55" s="32" t="s">
        <v>175</v>
      </c>
      <c r="C55" s="33">
        <v>794</v>
      </c>
      <c r="D55" s="33">
        <v>62.39</v>
      </c>
      <c r="E55" s="32"/>
      <c r="F55" s="32">
        <f>Data!B46</f>
        <v>5110</v>
      </c>
      <c r="G55" s="32" t="str">
        <f>Data!C46</f>
        <v>Office Expenses</v>
      </c>
      <c r="H55" s="33">
        <f>Data!D46</f>
        <v>794</v>
      </c>
      <c r="I55" s="33">
        <f>Data!H46</f>
        <v>2.56</v>
      </c>
      <c r="J55" s="32" t="s">
        <v>85</v>
      </c>
      <c r="K55" s="32">
        <v>0</v>
      </c>
      <c r="L55" s="32" t="s">
        <v>85</v>
      </c>
      <c r="M55" s="32">
        <v>62.39</v>
      </c>
      <c r="N55" s="42" t="s">
        <v>228</v>
      </c>
    </row>
    <row r="56" spans="1:14" x14ac:dyDescent="0.2">
      <c r="A56" s="36">
        <v>5111</v>
      </c>
      <c r="B56" s="32" t="s">
        <v>176</v>
      </c>
      <c r="C56" s="33">
        <v>1034</v>
      </c>
      <c r="D56" s="33">
        <v>254.76</v>
      </c>
      <c r="E56" s="32"/>
      <c r="F56" s="32">
        <f>Data!B47</f>
        <v>5111</v>
      </c>
      <c r="G56" s="32" t="str">
        <f>Data!C47</f>
        <v>Telephones</v>
      </c>
      <c r="H56" s="33">
        <f>Data!D47</f>
        <v>1034</v>
      </c>
      <c r="I56" s="33">
        <f>Data!H47</f>
        <v>192.99</v>
      </c>
      <c r="J56" s="32" t="s">
        <v>85</v>
      </c>
      <c r="K56" s="32">
        <v>0</v>
      </c>
      <c r="L56" s="32" t="s">
        <v>85</v>
      </c>
      <c r="M56" s="32">
        <v>0</v>
      </c>
      <c r="N56" s="42" t="s">
        <v>85</v>
      </c>
    </row>
    <row r="57" spans="1:14" x14ac:dyDescent="0.2">
      <c r="A57" s="36">
        <v>5112</v>
      </c>
      <c r="B57" s="32" t="s">
        <v>177</v>
      </c>
      <c r="C57" s="33">
        <v>11452</v>
      </c>
      <c r="D57" s="33">
        <v>-58.44</v>
      </c>
      <c r="E57" s="32"/>
      <c r="F57" s="32">
        <f>Data!B48</f>
        <v>5112</v>
      </c>
      <c r="G57" s="32" t="str">
        <f>Data!C48</f>
        <v>Catering</v>
      </c>
      <c r="H57" s="33">
        <f>Data!D48</f>
        <v>11452</v>
      </c>
      <c r="I57" s="33">
        <f>Data!H48</f>
        <v>-240.02</v>
      </c>
      <c r="J57" s="32" t="s">
        <v>85</v>
      </c>
      <c r="K57" s="32">
        <v>190</v>
      </c>
      <c r="L57" s="32" t="s">
        <v>229</v>
      </c>
      <c r="M57" s="32">
        <v>100</v>
      </c>
      <c r="N57" s="42" t="s">
        <v>230</v>
      </c>
    </row>
    <row r="58" spans="1:14" x14ac:dyDescent="0.2">
      <c r="A58" s="36">
        <v>5113</v>
      </c>
      <c r="B58" s="32" t="s">
        <v>178</v>
      </c>
      <c r="C58" s="33">
        <v>2191</v>
      </c>
      <c r="D58" s="33">
        <v>-75.66</v>
      </c>
      <c r="E58" s="32"/>
      <c r="F58" s="32">
        <f>Data!B49</f>
        <v>5113</v>
      </c>
      <c r="G58" s="32" t="str">
        <f>Data!C49</f>
        <v>Reprographics</v>
      </c>
      <c r="H58" s="33">
        <f>Data!D49</f>
        <v>2191</v>
      </c>
      <c r="I58" s="33">
        <f>Data!H49</f>
        <v>-569.08000000000004</v>
      </c>
      <c r="J58" s="32" t="s">
        <v>85</v>
      </c>
      <c r="K58" s="32">
        <v>0</v>
      </c>
      <c r="L58" s="32" t="s">
        <v>85</v>
      </c>
      <c r="M58" s="32">
        <v>0</v>
      </c>
      <c r="N58" s="42" t="s">
        <v>85</v>
      </c>
    </row>
    <row r="59" spans="1:14" x14ac:dyDescent="0.2">
      <c r="A59" s="36">
        <v>5115</v>
      </c>
      <c r="B59" s="32" t="s">
        <v>179</v>
      </c>
      <c r="C59" s="33">
        <v>24140</v>
      </c>
      <c r="D59" s="33">
        <v>1397.64</v>
      </c>
      <c r="E59" s="32"/>
      <c r="F59" s="32">
        <f>Data!B50</f>
        <v>5115</v>
      </c>
      <c r="G59" s="32" t="str">
        <f>Data!C50</f>
        <v>Professional Fees Exp.</v>
      </c>
      <c r="H59" s="33">
        <f>Data!D50</f>
        <v>24140</v>
      </c>
      <c r="I59" s="33">
        <f>Data!H50</f>
        <v>-4709.74</v>
      </c>
      <c r="J59" s="32" t="s">
        <v>85</v>
      </c>
      <c r="K59" s="32">
        <v>350</v>
      </c>
      <c r="L59" s="32" t="s">
        <v>232</v>
      </c>
      <c r="M59" s="32">
        <v>200</v>
      </c>
      <c r="N59" s="42" t="s">
        <v>231</v>
      </c>
    </row>
    <row r="60" spans="1:14" x14ac:dyDescent="0.2">
      <c r="A60" s="36">
        <v>5116</v>
      </c>
      <c r="B60" s="32" t="s">
        <v>180</v>
      </c>
      <c r="C60" s="33">
        <v>2742</v>
      </c>
      <c r="D60" s="33">
        <v>-3</v>
      </c>
      <c r="E60" s="32"/>
      <c r="F60" s="32">
        <f>Data!B51</f>
        <v>5116</v>
      </c>
      <c r="G60" s="32" t="str">
        <f>Data!C51</f>
        <v>Contents Ins Prem.</v>
      </c>
      <c r="H60" s="33">
        <f>Data!D51</f>
        <v>2742</v>
      </c>
      <c r="I60" s="33">
        <f>Data!H51</f>
        <v>-3</v>
      </c>
      <c r="J60" s="32" t="s">
        <v>85</v>
      </c>
      <c r="K60" s="32">
        <v>0</v>
      </c>
      <c r="L60" s="32" t="s">
        <v>85</v>
      </c>
      <c r="M60" s="32">
        <v>0</v>
      </c>
      <c r="N60" s="42" t="s">
        <v>85</v>
      </c>
    </row>
    <row r="61" spans="1:14" x14ac:dyDescent="0.2">
      <c r="A61" s="36">
        <v>5117</v>
      </c>
      <c r="B61" s="32" t="s">
        <v>181</v>
      </c>
      <c r="C61" s="33">
        <v>160</v>
      </c>
      <c r="D61" s="33">
        <v>160</v>
      </c>
      <c r="E61" s="32"/>
      <c r="F61" s="32">
        <f>Data!B52</f>
        <v>5117</v>
      </c>
      <c r="G61" s="32" t="str">
        <f>Data!C52</f>
        <v>Govs Expenses</v>
      </c>
      <c r="H61" s="33">
        <f>Data!D52</f>
        <v>160</v>
      </c>
      <c r="I61" s="33">
        <f>Data!H52</f>
        <v>160</v>
      </c>
      <c r="J61" s="32" t="s">
        <v>85</v>
      </c>
      <c r="K61" s="32">
        <v>0</v>
      </c>
      <c r="L61" s="32" t="s">
        <v>85</v>
      </c>
      <c r="M61" s="32">
        <v>0</v>
      </c>
      <c r="N61" s="42" t="s">
        <v>85</v>
      </c>
    </row>
    <row r="62" spans="1:14" x14ac:dyDescent="0.2">
      <c r="A62" s="36">
        <v>6129</v>
      </c>
      <c r="B62" s="32" t="s">
        <v>182</v>
      </c>
      <c r="C62" s="33">
        <v>5524</v>
      </c>
      <c r="D62" s="33">
        <v>0</v>
      </c>
      <c r="E62" s="32"/>
      <c r="F62" s="32">
        <f>Data!B53</f>
        <v>6129</v>
      </c>
      <c r="G62" s="32" t="str">
        <f>Data!C53</f>
        <v>Pupil Premium C/F 18/19</v>
      </c>
      <c r="H62" s="33">
        <f>Data!D53</f>
        <v>5524</v>
      </c>
      <c r="I62" s="33">
        <f>Data!H53</f>
        <v>0</v>
      </c>
      <c r="J62" s="32" t="s">
        <v>85</v>
      </c>
      <c r="K62" s="32">
        <v>0</v>
      </c>
      <c r="L62" s="32" t="s">
        <v>85</v>
      </c>
      <c r="M62" s="32">
        <v>0</v>
      </c>
      <c r="N62" s="42" t="s">
        <v>85</v>
      </c>
    </row>
    <row r="63" spans="1:14" x14ac:dyDescent="0.2">
      <c r="A63" s="36">
        <v>6130</v>
      </c>
      <c r="B63" s="32" t="s">
        <v>183</v>
      </c>
      <c r="C63" s="33">
        <v>1500</v>
      </c>
      <c r="D63" s="33">
        <v>924.05</v>
      </c>
      <c r="E63" s="32"/>
      <c r="F63" s="32">
        <f>Data!B54</f>
        <v>6130</v>
      </c>
      <c r="G63" s="32" t="str">
        <f>Data!C54</f>
        <v>Pupil Support</v>
      </c>
      <c r="H63" s="33">
        <f>Data!D54</f>
        <v>1500</v>
      </c>
      <c r="I63" s="33">
        <f>Data!H54</f>
        <v>1004.05</v>
      </c>
      <c r="J63" s="32" t="s">
        <v>85</v>
      </c>
      <c r="K63" s="32">
        <v>0</v>
      </c>
      <c r="L63" s="32" t="s">
        <v>85</v>
      </c>
      <c r="M63" s="32">
        <v>0</v>
      </c>
      <c r="N63" s="42" t="s">
        <v>85</v>
      </c>
    </row>
    <row r="64" spans="1:14" x14ac:dyDescent="0.2">
      <c r="A64" s="36">
        <v>6131</v>
      </c>
      <c r="B64" s="32" t="s">
        <v>184</v>
      </c>
      <c r="C64" s="33">
        <v>10560</v>
      </c>
      <c r="D64" s="33">
        <v>7128.21</v>
      </c>
      <c r="E64" s="32"/>
      <c r="F64" s="32">
        <f>Data!B55</f>
        <v>6131</v>
      </c>
      <c r="G64" s="32" t="str">
        <f>Data!C55</f>
        <v>Pupil Premium</v>
      </c>
      <c r="H64" s="33">
        <f>Data!D55</f>
        <v>10560</v>
      </c>
      <c r="I64" s="33">
        <f>Data!H55</f>
        <v>7058.51</v>
      </c>
      <c r="J64" s="32" t="s">
        <v>85</v>
      </c>
      <c r="K64" s="32">
        <v>0</v>
      </c>
      <c r="L64" s="32" t="s">
        <v>85</v>
      </c>
      <c r="M64" s="32">
        <v>4368.12</v>
      </c>
      <c r="N64" s="42" t="s">
        <v>233</v>
      </c>
    </row>
    <row r="65" spans="1:14" x14ac:dyDescent="0.2">
      <c r="A65" s="36">
        <v>6133</v>
      </c>
      <c r="B65" s="32" t="s">
        <v>185</v>
      </c>
      <c r="C65" s="33">
        <v>0</v>
      </c>
      <c r="D65" s="33">
        <v>0</v>
      </c>
      <c r="E65" s="32"/>
      <c r="F65" s="32">
        <f>Data!B56</f>
        <v>6133</v>
      </c>
      <c r="G65" s="32" t="str">
        <f>Data!C56</f>
        <v>Extended Schools</v>
      </c>
      <c r="H65" s="33">
        <f>Data!D56</f>
        <v>0</v>
      </c>
      <c r="I65" s="33">
        <f>Data!H56</f>
        <v>0</v>
      </c>
      <c r="J65" s="32" t="s">
        <v>85</v>
      </c>
      <c r="K65" s="32">
        <v>0</v>
      </c>
      <c r="L65" s="32" t="s">
        <v>85</v>
      </c>
      <c r="M65" s="32">
        <v>0</v>
      </c>
      <c r="N65" s="42" t="s">
        <v>85</v>
      </c>
    </row>
    <row r="66" spans="1:14" x14ac:dyDescent="0.2">
      <c r="A66" s="36">
        <v>6134</v>
      </c>
      <c r="B66" s="32" t="s">
        <v>186</v>
      </c>
      <c r="C66" s="33">
        <v>4070</v>
      </c>
      <c r="D66" s="33">
        <v>-860</v>
      </c>
      <c r="E66" s="32"/>
      <c r="F66" s="32">
        <f>Data!B57</f>
        <v>6134</v>
      </c>
      <c r="G66" s="32" t="str">
        <f>Data!C57</f>
        <v>Swimming Expenditure</v>
      </c>
      <c r="H66" s="33">
        <f>Data!D57</f>
        <v>4070</v>
      </c>
      <c r="I66" s="33">
        <f>Data!H57</f>
        <v>-1300</v>
      </c>
      <c r="J66" s="32" t="s">
        <v>85</v>
      </c>
      <c r="K66" s="32">
        <v>0</v>
      </c>
      <c r="L66" s="32" t="s">
        <v>85</v>
      </c>
      <c r="M66" s="32">
        <v>0</v>
      </c>
      <c r="N66" s="42" t="s">
        <v>85</v>
      </c>
    </row>
    <row r="67" spans="1:14" x14ac:dyDescent="0.2">
      <c r="A67" s="36">
        <v>6135</v>
      </c>
      <c r="B67" s="32" t="s">
        <v>187</v>
      </c>
      <c r="C67" s="33">
        <v>4000</v>
      </c>
      <c r="D67" s="33">
        <v>1632.59</v>
      </c>
      <c r="E67" s="32"/>
      <c r="F67" s="32">
        <f>Data!B58</f>
        <v>6135</v>
      </c>
      <c r="G67" s="32" t="str">
        <f>Data!C58</f>
        <v>PTA Expenditure</v>
      </c>
      <c r="H67" s="33">
        <f>Data!D58</f>
        <v>4000</v>
      </c>
      <c r="I67" s="33">
        <f>Data!H58</f>
        <v>-3484.27</v>
      </c>
      <c r="J67" s="32" t="s">
        <v>85</v>
      </c>
      <c r="K67" s="32">
        <v>0</v>
      </c>
      <c r="L67" s="32" t="s">
        <v>85</v>
      </c>
      <c r="M67" s="32">
        <v>0</v>
      </c>
      <c r="N67" s="42" t="s">
        <v>85</v>
      </c>
    </row>
    <row r="68" spans="1:14" x14ac:dyDescent="0.2">
      <c r="A68" s="36">
        <v>6136</v>
      </c>
      <c r="B68" s="32" t="s">
        <v>188</v>
      </c>
      <c r="C68" s="33">
        <v>16736</v>
      </c>
      <c r="D68" s="33">
        <v>12193.2</v>
      </c>
      <c r="E68" s="32"/>
      <c r="F68" s="32">
        <f>Data!B59</f>
        <v>6136</v>
      </c>
      <c r="G68" s="32" t="str">
        <f>Data!C59</f>
        <v>PE &amp; Sports Grant</v>
      </c>
      <c r="H68" s="33">
        <f>Data!D59</f>
        <v>16726</v>
      </c>
      <c r="I68" s="33">
        <f>Data!H59</f>
        <v>9764.7800000000007</v>
      </c>
      <c r="J68" s="32" t="s">
        <v>85</v>
      </c>
      <c r="K68" s="32">
        <v>0</v>
      </c>
      <c r="L68" s="32" t="s">
        <v>85</v>
      </c>
      <c r="M68" s="32">
        <v>0</v>
      </c>
      <c r="N68" s="42" t="s">
        <v>214</v>
      </c>
    </row>
    <row r="69" spans="1:14" x14ac:dyDescent="0.2">
      <c r="A69" s="36">
        <v>6137</v>
      </c>
      <c r="B69" s="32" t="s">
        <v>189</v>
      </c>
      <c r="C69" s="33">
        <v>13386</v>
      </c>
      <c r="D69" s="33">
        <v>190</v>
      </c>
      <c r="E69" s="32"/>
      <c r="F69" s="32">
        <f>Data!B60</f>
        <v>6137</v>
      </c>
      <c r="G69" s="32" t="str">
        <f>Data!C60</f>
        <v>PE/SP C/F 18/19</v>
      </c>
      <c r="H69" s="33">
        <f>Data!D60</f>
        <v>13386</v>
      </c>
      <c r="I69" s="33">
        <f>Data!H60</f>
        <v>0</v>
      </c>
      <c r="J69" s="32" t="s">
        <v>85</v>
      </c>
      <c r="K69" s="32">
        <v>0</v>
      </c>
      <c r="L69" s="32" t="s">
        <v>85</v>
      </c>
      <c r="M69" s="32">
        <v>0</v>
      </c>
      <c r="N69" s="42" t="s">
        <v>214</v>
      </c>
    </row>
    <row r="70" spans="1:14" x14ac:dyDescent="0.2">
      <c r="A70" s="36">
        <v>6138</v>
      </c>
      <c r="B70" s="32" t="s">
        <v>190</v>
      </c>
      <c r="C70" s="33">
        <v>200</v>
      </c>
      <c r="D70" s="33">
        <v>-173.92</v>
      </c>
      <c r="E70" s="32"/>
      <c r="F70" s="32">
        <f>Data!B61</f>
        <v>6138</v>
      </c>
      <c r="G70" s="32" t="str">
        <f>Data!C61</f>
        <v>Breakfast Club</v>
      </c>
      <c r="H70" s="33">
        <f>Data!D61</f>
        <v>200</v>
      </c>
      <c r="I70" s="33">
        <f>Data!H61</f>
        <v>-177.56</v>
      </c>
      <c r="J70" s="32" t="s">
        <v>85</v>
      </c>
      <c r="K70" s="32">
        <v>0</v>
      </c>
      <c r="L70" s="32" t="s">
        <v>85</v>
      </c>
      <c r="M70" s="32">
        <v>0</v>
      </c>
      <c r="N70" s="42" t="s">
        <v>85</v>
      </c>
    </row>
    <row r="71" spans="1:14" x14ac:dyDescent="0.2">
      <c r="A71" s="36">
        <v>6139</v>
      </c>
      <c r="B71" s="32" t="s">
        <v>191</v>
      </c>
      <c r="C71" s="33">
        <v>2164</v>
      </c>
      <c r="D71" s="33">
        <v>0.28999999999999998</v>
      </c>
      <c r="E71" s="32"/>
      <c r="F71" s="32">
        <f>Data!B62</f>
        <v>6139</v>
      </c>
      <c r="G71" s="32" t="str">
        <f>Data!C62</f>
        <v>Dedelegated Expenditure</v>
      </c>
      <c r="H71" s="33">
        <f>Data!D62</f>
        <v>2164</v>
      </c>
      <c r="I71" s="33">
        <f>Data!H62</f>
        <v>0.28999999999999998</v>
      </c>
      <c r="J71" s="32" t="s">
        <v>85</v>
      </c>
      <c r="K71" s="32">
        <v>0</v>
      </c>
      <c r="L71" s="32" t="s">
        <v>85</v>
      </c>
      <c r="M71" s="32">
        <v>0</v>
      </c>
      <c r="N71" s="42" t="s">
        <v>85</v>
      </c>
    </row>
    <row r="72" spans="1:14" x14ac:dyDescent="0.2">
      <c r="A72" s="36">
        <v>8180</v>
      </c>
      <c r="B72" s="32" t="s">
        <v>192</v>
      </c>
      <c r="C72" s="33">
        <v>0</v>
      </c>
      <c r="D72" s="33">
        <v>0</v>
      </c>
      <c r="E72" s="32"/>
      <c r="F72" s="32">
        <f>Data!B63</f>
        <v>8180</v>
      </c>
      <c r="G72" s="32" t="str">
        <f>Data!C63</f>
        <v>Cont - Premises</v>
      </c>
      <c r="H72" s="33">
        <f>Data!D63</f>
        <v>0</v>
      </c>
      <c r="I72" s="33">
        <f>Data!H63</f>
        <v>0</v>
      </c>
      <c r="J72" s="32" t="s">
        <v>85</v>
      </c>
      <c r="K72" s="32">
        <v>0</v>
      </c>
      <c r="L72" s="32" t="s">
        <v>85</v>
      </c>
      <c r="M72" s="32">
        <v>0</v>
      </c>
      <c r="N72" s="42" t="s">
        <v>85</v>
      </c>
    </row>
    <row r="73" spans="1:14" x14ac:dyDescent="0.2">
      <c r="A73" s="36">
        <v>8181</v>
      </c>
      <c r="B73" s="32" t="s">
        <v>193</v>
      </c>
      <c r="C73" s="33">
        <v>0</v>
      </c>
      <c r="D73" s="33">
        <v>0</v>
      </c>
      <c r="E73" s="32"/>
      <c r="F73" s="32">
        <f>Data!B64</f>
        <v>8181</v>
      </c>
      <c r="G73" s="32" t="str">
        <f>Data!C64</f>
        <v>Cont - Staffing</v>
      </c>
      <c r="H73" s="33">
        <f>Data!D64</f>
        <v>0</v>
      </c>
      <c r="I73" s="33">
        <f>Data!H64</f>
        <v>0</v>
      </c>
      <c r="J73" s="32" t="s">
        <v>85</v>
      </c>
      <c r="K73" s="32">
        <v>0</v>
      </c>
      <c r="L73" s="32" t="s">
        <v>85</v>
      </c>
      <c r="M73" s="32">
        <v>0</v>
      </c>
      <c r="N73" s="42" t="s">
        <v>85</v>
      </c>
    </row>
    <row r="74" spans="1:14" x14ac:dyDescent="0.2">
      <c r="A74" s="36">
        <v>8184</v>
      </c>
      <c r="B74" s="32" t="s">
        <v>194</v>
      </c>
      <c r="C74" s="33">
        <v>25015</v>
      </c>
      <c r="D74" s="33">
        <v>25015</v>
      </c>
      <c r="E74" s="32"/>
      <c r="F74" s="32">
        <f>Data!B65</f>
        <v>8184</v>
      </c>
      <c r="G74" s="32" t="str">
        <f>Data!C65</f>
        <v>Cont - General</v>
      </c>
      <c r="H74" s="33">
        <f>Data!D65</f>
        <v>25015</v>
      </c>
      <c r="I74" s="33">
        <f>Data!H65</f>
        <v>25015</v>
      </c>
      <c r="J74" s="32" t="s">
        <v>50</v>
      </c>
      <c r="K74" s="32">
        <v>0</v>
      </c>
      <c r="L74" s="32" t="s">
        <v>85</v>
      </c>
      <c r="M74" s="32">
        <v>0</v>
      </c>
      <c r="N74" s="42" t="s">
        <v>85</v>
      </c>
    </row>
    <row r="75" spans="1:14" x14ac:dyDescent="0.2">
      <c r="A75" s="36">
        <v>8185</v>
      </c>
      <c r="B75" s="32" t="s">
        <v>195</v>
      </c>
      <c r="C75" s="33">
        <v>0</v>
      </c>
      <c r="D75" s="33">
        <v>0</v>
      </c>
      <c r="E75" s="32"/>
      <c r="F75" s="32">
        <f>Data!B66</f>
        <v>8185</v>
      </c>
      <c r="G75" s="32" t="str">
        <f>Data!C66</f>
        <v>Cont - Catering</v>
      </c>
      <c r="H75" s="33">
        <f>Data!D66</f>
        <v>0</v>
      </c>
      <c r="I75" s="33">
        <f>Data!H66</f>
        <v>0</v>
      </c>
      <c r="J75" s="32" t="s">
        <v>85</v>
      </c>
      <c r="K75" s="32">
        <v>0</v>
      </c>
      <c r="L75" s="32" t="s">
        <v>85</v>
      </c>
      <c r="M75" s="32">
        <v>0</v>
      </c>
      <c r="N75" s="42" t="s">
        <v>85</v>
      </c>
    </row>
    <row r="76" spans="1:14" x14ac:dyDescent="0.2">
      <c r="A76" s="36">
        <v>9027</v>
      </c>
      <c r="B76" s="32" t="s">
        <v>196</v>
      </c>
      <c r="C76" s="33">
        <v>-3040</v>
      </c>
      <c r="D76" s="33">
        <v>462</v>
      </c>
      <c r="E76" s="32"/>
      <c r="F76" s="32">
        <f>Data!B67</f>
        <v>9027</v>
      </c>
      <c r="G76" s="32" t="str">
        <f>Data!C67</f>
        <v>Breakfast Club Income</v>
      </c>
      <c r="H76" s="33">
        <f>Data!D67</f>
        <v>-3040</v>
      </c>
      <c r="I76" s="33">
        <f>Data!H67</f>
        <v>1444</v>
      </c>
      <c r="J76" s="32" t="s">
        <v>85</v>
      </c>
      <c r="K76" s="32">
        <v>1100</v>
      </c>
      <c r="L76" s="32" t="s">
        <v>235</v>
      </c>
      <c r="M76" s="32">
        <v>0</v>
      </c>
      <c r="N76" s="42" t="s">
        <v>85</v>
      </c>
    </row>
    <row r="77" spans="1:14" x14ac:dyDescent="0.2">
      <c r="A77" s="36">
        <v>9200</v>
      </c>
      <c r="B77" s="32" t="s">
        <v>197</v>
      </c>
      <c r="C77" s="33">
        <v>0</v>
      </c>
      <c r="D77" s="33">
        <v>0</v>
      </c>
      <c r="E77" s="32"/>
      <c r="F77" s="32">
        <f>Data!B68</f>
        <v>9200</v>
      </c>
      <c r="G77" s="32" t="str">
        <f>Data!C68</f>
        <v>Rent and Lettings</v>
      </c>
      <c r="H77" s="33">
        <f>Data!D68</f>
        <v>0</v>
      </c>
      <c r="I77" s="33">
        <f>Data!H68</f>
        <v>0</v>
      </c>
      <c r="J77" s="32" t="s">
        <v>85</v>
      </c>
      <c r="K77" s="32">
        <v>0</v>
      </c>
      <c r="L77" s="32" t="s">
        <v>85</v>
      </c>
      <c r="M77" s="32">
        <v>0</v>
      </c>
      <c r="N77" s="42" t="s">
        <v>85</v>
      </c>
    </row>
    <row r="78" spans="1:14" x14ac:dyDescent="0.2">
      <c r="A78" s="36">
        <v>9201</v>
      </c>
      <c r="B78" s="32" t="s">
        <v>198</v>
      </c>
      <c r="C78" s="33">
        <v>-10000</v>
      </c>
      <c r="D78" s="33">
        <v>3469.91</v>
      </c>
      <c r="E78" s="32"/>
      <c r="F78" s="32">
        <f>Data!B69</f>
        <v>9201</v>
      </c>
      <c r="G78" s="32" t="str">
        <f>Data!C69</f>
        <v>Other Income</v>
      </c>
      <c r="H78" s="33">
        <f>Data!D69</f>
        <v>-10000</v>
      </c>
      <c r="I78" s="33">
        <f>Data!H69</f>
        <v>3729.3</v>
      </c>
      <c r="J78" s="32" t="s">
        <v>85</v>
      </c>
      <c r="K78" s="32">
        <v>0</v>
      </c>
      <c r="L78" s="32" t="s">
        <v>85</v>
      </c>
      <c r="M78" s="32">
        <v>0</v>
      </c>
      <c r="N78" s="42" t="s">
        <v>85</v>
      </c>
    </row>
    <row r="79" spans="1:14" x14ac:dyDescent="0.2">
      <c r="A79" s="36">
        <v>9202</v>
      </c>
      <c r="B79" s="32" t="s">
        <v>199</v>
      </c>
      <c r="C79" s="33">
        <v>-461239</v>
      </c>
      <c r="D79" s="33">
        <v>-110886</v>
      </c>
      <c r="E79" s="32"/>
      <c r="F79" s="32">
        <f>Data!B70</f>
        <v>9202</v>
      </c>
      <c r="G79" s="32" t="str">
        <f>Data!C70</f>
        <v>LEA Income</v>
      </c>
      <c r="H79" s="33">
        <f>Data!D70</f>
        <v>-466405</v>
      </c>
      <c r="I79" s="33">
        <f>Data!H70</f>
        <v>-36024</v>
      </c>
      <c r="J79" s="32" t="s">
        <v>81</v>
      </c>
      <c r="K79" s="32">
        <v>232039</v>
      </c>
      <c r="L79" s="32" t="s">
        <v>85</v>
      </c>
      <c r="M79" s="32">
        <v>0</v>
      </c>
      <c r="N79" s="42" t="s">
        <v>85</v>
      </c>
    </row>
    <row r="80" spans="1:14" x14ac:dyDescent="0.2">
      <c r="A80" s="36">
        <v>9203</v>
      </c>
      <c r="B80" s="32" t="s">
        <v>200</v>
      </c>
      <c r="C80" s="33">
        <v>-83645</v>
      </c>
      <c r="D80" s="33">
        <v>-83645</v>
      </c>
      <c r="E80" s="32"/>
      <c r="F80" s="32">
        <f>Data!B71</f>
        <v>9203</v>
      </c>
      <c r="G80" s="32" t="str">
        <f>Data!C71</f>
        <v>Carry Forward</v>
      </c>
      <c r="H80" s="33">
        <f>Data!D71</f>
        <v>-83645</v>
      </c>
      <c r="I80" s="33">
        <f>Data!H71</f>
        <v>-83645</v>
      </c>
      <c r="J80" s="32" t="s">
        <v>81</v>
      </c>
      <c r="K80" s="32">
        <v>83645</v>
      </c>
      <c r="L80" s="32" t="s">
        <v>85</v>
      </c>
      <c r="M80" s="32">
        <v>0</v>
      </c>
      <c r="N80" s="42" t="s">
        <v>85</v>
      </c>
    </row>
    <row r="81" spans="1:14" x14ac:dyDescent="0.2">
      <c r="A81" s="36">
        <v>9204</v>
      </c>
      <c r="B81" s="32" t="s">
        <v>201</v>
      </c>
      <c r="C81" s="33">
        <v>0</v>
      </c>
      <c r="D81" s="33">
        <v>3420</v>
      </c>
      <c r="E81" s="32"/>
      <c r="F81" s="32">
        <f>Data!B72</f>
        <v>9204</v>
      </c>
      <c r="G81" s="32" t="str">
        <f>Data!C72</f>
        <v>Supply Income</v>
      </c>
      <c r="H81" s="33">
        <f>Data!D72</f>
        <v>0</v>
      </c>
      <c r="I81" s="33">
        <f>Data!H72</f>
        <v>3420</v>
      </c>
      <c r="J81" s="32" t="s">
        <v>85</v>
      </c>
      <c r="K81" s="32">
        <v>0</v>
      </c>
      <c r="L81" s="32" t="s">
        <v>85</v>
      </c>
      <c r="M81" s="32">
        <v>0</v>
      </c>
      <c r="N81" s="42" t="s">
        <v>85</v>
      </c>
    </row>
    <row r="82" spans="1:14" x14ac:dyDescent="0.2">
      <c r="A82" s="36">
        <v>9205</v>
      </c>
      <c r="B82" s="32" t="s">
        <v>202</v>
      </c>
      <c r="C82" s="33">
        <v>-12540</v>
      </c>
      <c r="D82" s="33">
        <v>-4547.25</v>
      </c>
      <c r="E82" s="32"/>
      <c r="F82" s="32">
        <f>Data!B73</f>
        <v>9205</v>
      </c>
      <c r="G82" s="32" t="str">
        <f>Data!C73</f>
        <v>Catering Income</v>
      </c>
      <c r="H82" s="33">
        <f>Data!D73</f>
        <v>-12540</v>
      </c>
      <c r="I82" s="33">
        <f>Data!H73</f>
        <v>-2138.16</v>
      </c>
      <c r="J82" s="32" t="s">
        <v>85</v>
      </c>
      <c r="K82" s="32">
        <v>3812</v>
      </c>
      <c r="L82" s="32" t="s">
        <v>236</v>
      </c>
      <c r="M82" s="32">
        <v>0</v>
      </c>
      <c r="N82" s="42" t="s">
        <v>85</v>
      </c>
    </row>
    <row r="83" spans="1:14" x14ac:dyDescent="0.2">
      <c r="A83" s="36">
        <v>9206</v>
      </c>
      <c r="B83" s="32" t="s">
        <v>203</v>
      </c>
      <c r="C83" s="33">
        <v>-2164</v>
      </c>
      <c r="D83" s="33">
        <v>-0.28999999999999998</v>
      </c>
      <c r="E83" s="32"/>
      <c r="F83" s="32">
        <f>Data!B74</f>
        <v>9206</v>
      </c>
      <c r="G83" s="32" t="str">
        <f>Data!C74</f>
        <v>Dedelegated Income</v>
      </c>
      <c r="H83" s="33">
        <f>Data!D74</f>
        <v>-2164</v>
      </c>
      <c r="I83" s="33">
        <f>Data!H74</f>
        <v>-0.28999999999999998</v>
      </c>
      <c r="J83" s="32" t="s">
        <v>85</v>
      </c>
      <c r="K83" s="32">
        <v>0</v>
      </c>
      <c r="L83" s="32" t="s">
        <v>85</v>
      </c>
      <c r="M83" s="32">
        <v>0</v>
      </c>
      <c r="N83" s="42" t="s">
        <v>85</v>
      </c>
    </row>
    <row r="84" spans="1:14" x14ac:dyDescent="0.2">
      <c r="A84" s="36">
        <v>9207</v>
      </c>
      <c r="B84" s="32" t="s">
        <v>204</v>
      </c>
      <c r="C84" s="33">
        <v>-500</v>
      </c>
      <c r="D84" s="33">
        <v>-16.18</v>
      </c>
      <c r="E84" s="32"/>
      <c r="F84" s="32">
        <f>Data!B75</f>
        <v>9207</v>
      </c>
      <c r="G84" s="32" t="str">
        <f>Data!C75</f>
        <v>School Club Income</v>
      </c>
      <c r="H84" s="33">
        <f>Data!D75</f>
        <v>-500</v>
      </c>
      <c r="I84" s="33">
        <f>Data!H75</f>
        <v>249.14</v>
      </c>
      <c r="J84" s="32" t="s">
        <v>85</v>
      </c>
      <c r="K84" s="32">
        <v>230</v>
      </c>
      <c r="L84" s="32" t="s">
        <v>237</v>
      </c>
      <c r="M84" s="32">
        <v>0</v>
      </c>
      <c r="N84" s="42" t="s">
        <v>85</v>
      </c>
    </row>
    <row r="85" spans="1:14" x14ac:dyDescent="0.2">
      <c r="A85" s="36">
        <v>9208</v>
      </c>
      <c r="B85" s="32" t="s">
        <v>205</v>
      </c>
      <c r="C85" s="33">
        <v>-3420</v>
      </c>
      <c r="D85" s="33">
        <v>-1702.72</v>
      </c>
      <c r="E85" s="32"/>
      <c r="F85" s="32">
        <f>Data!B76</f>
        <v>9208</v>
      </c>
      <c r="G85" s="32" t="str">
        <f>Data!C76</f>
        <v>Swimming Income</v>
      </c>
      <c r="H85" s="33">
        <f>Data!D76</f>
        <v>-3420</v>
      </c>
      <c r="I85" s="33">
        <f>Data!H76</f>
        <v>-1407.84</v>
      </c>
      <c r="J85" s="32" t="s">
        <v>85</v>
      </c>
      <c r="K85" s="32">
        <v>407.5</v>
      </c>
      <c r="L85" s="32" t="s">
        <v>238</v>
      </c>
      <c r="M85" s="32">
        <v>0</v>
      </c>
      <c r="N85" s="42" t="s">
        <v>85</v>
      </c>
    </row>
    <row r="86" spans="1:14" x14ac:dyDescent="0.2">
      <c r="A86" s="36">
        <v>9239</v>
      </c>
      <c r="B86" s="32" t="s">
        <v>206</v>
      </c>
      <c r="C86" s="33">
        <v>-256</v>
      </c>
      <c r="D86" s="33">
        <v>-256</v>
      </c>
      <c r="E86" s="32"/>
      <c r="F86" s="32">
        <f>Data!B77</f>
        <v>9239</v>
      </c>
      <c r="G86" s="32" t="str">
        <f>Data!C77</f>
        <v>Capital C/F 18/19</v>
      </c>
      <c r="H86" s="33">
        <f>Data!D77</f>
        <v>-256</v>
      </c>
      <c r="I86" s="33">
        <f>Data!H77</f>
        <v>-256</v>
      </c>
      <c r="J86" s="32" t="s">
        <v>81</v>
      </c>
      <c r="K86" s="32">
        <v>256</v>
      </c>
      <c r="L86" s="32" t="s">
        <v>85</v>
      </c>
      <c r="M86" s="32">
        <v>0</v>
      </c>
      <c r="N86" s="42" t="s">
        <v>85</v>
      </c>
    </row>
    <row r="87" spans="1:14" x14ac:dyDescent="0.2">
      <c r="A87" s="36">
        <v>9240</v>
      </c>
      <c r="B87" s="32" t="s">
        <v>207</v>
      </c>
      <c r="C87" s="33">
        <v>-5985</v>
      </c>
      <c r="D87" s="33">
        <v>2820.3</v>
      </c>
      <c r="E87" s="32"/>
      <c r="F87" s="32">
        <f>Data!B78</f>
        <v>9240</v>
      </c>
      <c r="G87" s="32" t="str">
        <f>Data!C78</f>
        <v>Capital Formula Grant</v>
      </c>
      <c r="H87" s="33">
        <f>Data!D78</f>
        <v>-8805</v>
      </c>
      <c r="I87" s="33">
        <f>Data!H78</f>
        <v>3365.3</v>
      </c>
      <c r="J87" s="32" t="s">
        <v>88</v>
      </c>
      <c r="K87" s="32">
        <v>0</v>
      </c>
      <c r="L87" s="32" t="s">
        <v>85</v>
      </c>
      <c r="M87" s="32">
        <v>0</v>
      </c>
      <c r="N87" s="42" t="s">
        <v>85</v>
      </c>
    </row>
    <row r="88" spans="1:14" x14ac:dyDescent="0.2">
      <c r="A88" s="36">
        <v>9260</v>
      </c>
      <c r="B88" s="32" t="s">
        <v>208</v>
      </c>
      <c r="C88" s="33">
        <v>-4000</v>
      </c>
      <c r="D88" s="33">
        <v>-2389.6999999999998</v>
      </c>
      <c r="E88" s="32"/>
      <c r="F88" s="32">
        <f>Data!B79</f>
        <v>9260</v>
      </c>
      <c r="G88" s="32" t="str">
        <f>Data!C79</f>
        <v>PTA Income</v>
      </c>
      <c r="H88" s="33">
        <f>Data!D79</f>
        <v>-4000</v>
      </c>
      <c r="I88" s="33">
        <f>Data!H79</f>
        <v>-1134.32</v>
      </c>
      <c r="J88" s="32" t="s">
        <v>85</v>
      </c>
      <c r="K88" s="32">
        <v>757.11</v>
      </c>
      <c r="L88" s="32" t="s">
        <v>213</v>
      </c>
      <c r="M88" s="32">
        <v>0</v>
      </c>
      <c r="N88" s="42" t="s">
        <v>85</v>
      </c>
    </row>
    <row r="89" spans="1:14" x14ac:dyDescent="0.2">
      <c r="A89" s="36">
        <v>0</v>
      </c>
      <c r="B89" s="32">
        <v>0</v>
      </c>
      <c r="C89" s="33">
        <v>0</v>
      </c>
      <c r="D89" s="33">
        <v>0</v>
      </c>
      <c r="E89" s="32"/>
      <c r="F89" s="32">
        <f>Data!B80</f>
        <v>0</v>
      </c>
      <c r="G89" s="32">
        <f>Data!C80</f>
        <v>0</v>
      </c>
      <c r="H89" s="33">
        <f>Data!D80</f>
        <v>0</v>
      </c>
      <c r="I89" s="33">
        <f>Data!H80</f>
        <v>0</v>
      </c>
      <c r="J89" s="32" t="s">
        <v>85</v>
      </c>
      <c r="K89" s="32">
        <v>0</v>
      </c>
      <c r="L89" s="32" t="s">
        <v>85</v>
      </c>
      <c r="M89" s="32">
        <v>0</v>
      </c>
      <c r="N89" s="42" t="s">
        <v>85</v>
      </c>
    </row>
    <row r="90" spans="1:14" x14ac:dyDescent="0.2">
      <c r="A90" s="36">
        <v>0</v>
      </c>
      <c r="B90" s="32">
        <v>0</v>
      </c>
      <c r="C90" s="33">
        <v>0</v>
      </c>
      <c r="D90" s="33">
        <v>0</v>
      </c>
      <c r="E90" s="32"/>
      <c r="F90" s="32">
        <f>Data!B81</f>
        <v>0</v>
      </c>
      <c r="G90" s="32">
        <f>Data!C81</f>
        <v>0</v>
      </c>
      <c r="H90" s="33">
        <f>Data!D81</f>
        <v>0</v>
      </c>
      <c r="I90" s="33">
        <f>Data!H81</f>
        <v>0</v>
      </c>
      <c r="J90" s="32" t="s">
        <v>85</v>
      </c>
      <c r="K90" s="32">
        <v>0</v>
      </c>
      <c r="L90" s="32" t="s">
        <v>85</v>
      </c>
      <c r="M90" s="32">
        <v>0</v>
      </c>
      <c r="N90" s="42" t="s">
        <v>85</v>
      </c>
    </row>
    <row r="91" spans="1:14" x14ac:dyDescent="0.2">
      <c r="A91" s="36">
        <v>0</v>
      </c>
      <c r="B91" s="32">
        <v>0</v>
      </c>
      <c r="C91" s="33">
        <v>0</v>
      </c>
      <c r="D91" s="33">
        <v>0</v>
      </c>
      <c r="E91" s="32"/>
      <c r="F91" s="32">
        <f>Data!B82</f>
        <v>0</v>
      </c>
      <c r="G91" s="32">
        <f>Data!C82</f>
        <v>0</v>
      </c>
      <c r="H91" s="33">
        <f>Data!D82</f>
        <v>0</v>
      </c>
      <c r="I91" s="33">
        <f>Data!H82</f>
        <v>0</v>
      </c>
      <c r="J91" s="32" t="s">
        <v>85</v>
      </c>
      <c r="K91" s="32">
        <v>0</v>
      </c>
      <c r="L91" s="32" t="s">
        <v>85</v>
      </c>
      <c r="M91" s="32">
        <v>0</v>
      </c>
      <c r="N91" s="42" t="s">
        <v>85</v>
      </c>
    </row>
    <row r="92" spans="1:14" x14ac:dyDescent="0.2">
      <c r="A92" s="36">
        <v>0</v>
      </c>
      <c r="B92" s="32">
        <v>0</v>
      </c>
      <c r="C92" s="33">
        <v>0</v>
      </c>
      <c r="D92" s="33">
        <v>0</v>
      </c>
      <c r="E92" s="32"/>
      <c r="F92" s="32">
        <f>Data!B83</f>
        <v>0</v>
      </c>
      <c r="G92" s="32">
        <f>Data!C83</f>
        <v>0</v>
      </c>
      <c r="H92" s="33">
        <f>Data!D83</f>
        <v>0</v>
      </c>
      <c r="I92" s="33">
        <f>Data!H83</f>
        <v>0</v>
      </c>
      <c r="J92" s="32" t="s">
        <v>85</v>
      </c>
      <c r="K92" s="32">
        <v>0</v>
      </c>
      <c r="L92" s="32" t="s">
        <v>85</v>
      </c>
      <c r="M92" s="32">
        <v>0</v>
      </c>
      <c r="N92" s="42" t="s">
        <v>85</v>
      </c>
    </row>
    <row r="93" spans="1:14" x14ac:dyDescent="0.2">
      <c r="A93" s="36">
        <v>0</v>
      </c>
      <c r="B93" s="32">
        <v>0</v>
      </c>
      <c r="C93" s="33">
        <v>0</v>
      </c>
      <c r="D93" s="33">
        <v>0</v>
      </c>
      <c r="E93" s="32"/>
      <c r="F93" s="32">
        <f>Data!B84</f>
        <v>0</v>
      </c>
      <c r="G93" s="32">
        <f>Data!C84</f>
        <v>0</v>
      </c>
      <c r="H93" s="33">
        <f>Data!D84</f>
        <v>0</v>
      </c>
      <c r="I93" s="33">
        <f>Data!H84</f>
        <v>0</v>
      </c>
      <c r="J93" s="32" t="s">
        <v>85</v>
      </c>
      <c r="K93" s="32">
        <v>0</v>
      </c>
      <c r="L93" s="32" t="s">
        <v>85</v>
      </c>
      <c r="M93" s="32">
        <v>0</v>
      </c>
      <c r="N93" s="42" t="s">
        <v>85</v>
      </c>
    </row>
    <row r="94" spans="1:14" x14ac:dyDescent="0.2">
      <c r="A94" s="36">
        <v>0</v>
      </c>
      <c r="B94" s="32">
        <v>0</v>
      </c>
      <c r="C94" s="33">
        <v>0</v>
      </c>
      <c r="D94" s="33">
        <v>0</v>
      </c>
      <c r="E94" s="32"/>
      <c r="F94" s="32">
        <f>Data!B85</f>
        <v>0</v>
      </c>
      <c r="G94" s="32">
        <f>Data!C85</f>
        <v>0</v>
      </c>
      <c r="H94" s="33">
        <f>Data!D85</f>
        <v>0</v>
      </c>
      <c r="I94" s="33">
        <f>Data!H85</f>
        <v>0</v>
      </c>
      <c r="J94" s="32" t="s">
        <v>85</v>
      </c>
      <c r="K94" s="32">
        <v>0</v>
      </c>
      <c r="L94" s="32" t="s">
        <v>85</v>
      </c>
      <c r="M94" s="32">
        <v>0</v>
      </c>
      <c r="N94" s="42" t="s">
        <v>85</v>
      </c>
    </row>
    <row r="95" spans="1:14" x14ac:dyDescent="0.2">
      <c r="A95" s="36">
        <v>0</v>
      </c>
      <c r="B95" s="32">
        <v>0</v>
      </c>
      <c r="C95" s="33">
        <v>0</v>
      </c>
      <c r="D95" s="33">
        <v>0</v>
      </c>
      <c r="E95" s="32"/>
      <c r="F95" s="32">
        <f>Data!B86</f>
        <v>0</v>
      </c>
      <c r="G95" s="32">
        <f>Data!C86</f>
        <v>0</v>
      </c>
      <c r="H95" s="33">
        <f>Data!D86</f>
        <v>0</v>
      </c>
      <c r="I95" s="33">
        <f>Data!H86</f>
        <v>0</v>
      </c>
      <c r="J95" s="32" t="s">
        <v>85</v>
      </c>
      <c r="K95" s="32">
        <v>0</v>
      </c>
      <c r="L95" s="32" t="s">
        <v>85</v>
      </c>
      <c r="M95" s="32">
        <v>0</v>
      </c>
      <c r="N95" s="42" t="s">
        <v>85</v>
      </c>
    </row>
    <row r="96" spans="1:14" x14ac:dyDescent="0.2">
      <c r="A96" s="36">
        <v>0</v>
      </c>
      <c r="B96" s="32">
        <v>0</v>
      </c>
      <c r="C96" s="33">
        <v>0</v>
      </c>
      <c r="D96" s="33">
        <v>0</v>
      </c>
      <c r="E96" s="32"/>
      <c r="F96" s="32">
        <f>Data!B87</f>
        <v>0</v>
      </c>
      <c r="G96" s="32">
        <f>Data!C87</f>
        <v>0</v>
      </c>
      <c r="H96" s="33">
        <f>Data!D87</f>
        <v>0</v>
      </c>
      <c r="I96" s="33">
        <f>Data!H87</f>
        <v>0</v>
      </c>
      <c r="J96" s="32" t="s">
        <v>85</v>
      </c>
      <c r="K96" s="32">
        <v>0</v>
      </c>
      <c r="L96" s="32" t="s">
        <v>85</v>
      </c>
      <c r="M96" s="32">
        <v>0</v>
      </c>
      <c r="N96" s="42" t="s">
        <v>85</v>
      </c>
    </row>
    <row r="97" spans="1:14" x14ac:dyDescent="0.2">
      <c r="A97" s="36">
        <v>0</v>
      </c>
      <c r="B97" s="32">
        <v>0</v>
      </c>
      <c r="C97" s="33">
        <v>0</v>
      </c>
      <c r="D97" s="33">
        <v>0</v>
      </c>
      <c r="E97" s="32"/>
      <c r="F97" s="32">
        <f>Data!B88</f>
        <v>0</v>
      </c>
      <c r="G97" s="32">
        <f>Data!C88</f>
        <v>0</v>
      </c>
      <c r="H97" s="33">
        <f>Data!D88</f>
        <v>0</v>
      </c>
      <c r="I97" s="33">
        <f>Data!H88</f>
        <v>0</v>
      </c>
      <c r="J97" s="32" t="s">
        <v>85</v>
      </c>
      <c r="K97" s="32">
        <v>0</v>
      </c>
      <c r="L97" s="32" t="s">
        <v>85</v>
      </c>
      <c r="M97" s="32">
        <v>0</v>
      </c>
      <c r="N97" s="42" t="s">
        <v>85</v>
      </c>
    </row>
    <row r="98" spans="1:14" x14ac:dyDescent="0.2">
      <c r="A98" s="36">
        <v>0</v>
      </c>
      <c r="B98" s="32">
        <v>0</v>
      </c>
      <c r="C98" s="33">
        <v>0</v>
      </c>
      <c r="D98" s="33">
        <v>0</v>
      </c>
      <c r="E98" s="32"/>
      <c r="F98" s="32">
        <f>Data!B89</f>
        <v>0</v>
      </c>
      <c r="G98" s="32">
        <f>Data!C89</f>
        <v>0</v>
      </c>
      <c r="H98" s="33">
        <f>Data!D89</f>
        <v>0</v>
      </c>
      <c r="I98" s="33">
        <f>Data!H89</f>
        <v>0</v>
      </c>
      <c r="J98" s="32" t="s">
        <v>85</v>
      </c>
      <c r="K98" s="32">
        <v>0</v>
      </c>
      <c r="L98" s="32" t="s">
        <v>85</v>
      </c>
      <c r="M98" s="32">
        <v>0</v>
      </c>
      <c r="N98" s="42" t="s">
        <v>85</v>
      </c>
    </row>
    <row r="99" spans="1:14" x14ac:dyDescent="0.2">
      <c r="A99" s="36">
        <v>0</v>
      </c>
      <c r="B99" s="32">
        <v>0</v>
      </c>
      <c r="C99" s="33">
        <v>0</v>
      </c>
      <c r="D99" s="33">
        <v>0</v>
      </c>
      <c r="E99" s="32"/>
      <c r="F99" s="32">
        <f>Data!B90</f>
        <v>0</v>
      </c>
      <c r="G99" s="32">
        <f>Data!C90</f>
        <v>0</v>
      </c>
      <c r="H99" s="33">
        <f>Data!D90</f>
        <v>0</v>
      </c>
      <c r="I99" s="33">
        <f>Data!H90</f>
        <v>0</v>
      </c>
      <c r="J99" s="32" t="s">
        <v>85</v>
      </c>
      <c r="K99" s="32">
        <v>0</v>
      </c>
      <c r="L99" s="32" t="s">
        <v>85</v>
      </c>
      <c r="M99" s="32">
        <v>0</v>
      </c>
      <c r="N99" s="42" t="s">
        <v>85</v>
      </c>
    </row>
    <row r="100" spans="1:14" x14ac:dyDescent="0.2">
      <c r="A100" s="36">
        <v>0</v>
      </c>
      <c r="B100" s="32">
        <v>0</v>
      </c>
      <c r="C100" s="33">
        <v>0</v>
      </c>
      <c r="D100" s="33">
        <v>0</v>
      </c>
      <c r="E100" s="32"/>
      <c r="F100" s="32">
        <f>Data!B91</f>
        <v>0</v>
      </c>
      <c r="G100" s="32">
        <f>Data!C91</f>
        <v>0</v>
      </c>
      <c r="H100" s="33">
        <f>Data!D91</f>
        <v>0</v>
      </c>
      <c r="I100" s="33">
        <f>Data!H91</f>
        <v>0</v>
      </c>
      <c r="J100" s="32" t="s">
        <v>85</v>
      </c>
      <c r="K100" s="32">
        <v>0</v>
      </c>
      <c r="L100" s="32" t="s">
        <v>85</v>
      </c>
      <c r="M100" s="32">
        <v>0</v>
      </c>
      <c r="N100" s="42" t="s">
        <v>85</v>
      </c>
    </row>
    <row r="101" spans="1:14" x14ac:dyDescent="0.2">
      <c r="A101" s="36">
        <v>0</v>
      </c>
      <c r="B101" s="32">
        <v>0</v>
      </c>
      <c r="C101" s="33">
        <v>0</v>
      </c>
      <c r="D101" s="33">
        <v>0</v>
      </c>
      <c r="E101" s="32"/>
      <c r="F101" s="32">
        <f>Data!B92</f>
        <v>0</v>
      </c>
      <c r="G101" s="32">
        <f>Data!C92</f>
        <v>0</v>
      </c>
      <c r="H101" s="33">
        <f>Data!D92</f>
        <v>0</v>
      </c>
      <c r="I101" s="33">
        <f>Data!H92</f>
        <v>0</v>
      </c>
      <c r="J101" s="32" t="s">
        <v>85</v>
      </c>
      <c r="K101" s="32">
        <v>0</v>
      </c>
      <c r="L101" s="32" t="s">
        <v>85</v>
      </c>
      <c r="M101" s="32">
        <v>0</v>
      </c>
      <c r="N101" s="42" t="s">
        <v>85</v>
      </c>
    </row>
    <row r="102" spans="1:14" x14ac:dyDescent="0.2">
      <c r="A102" s="36">
        <v>0</v>
      </c>
      <c r="B102" s="32">
        <v>0</v>
      </c>
      <c r="C102" s="33">
        <v>0</v>
      </c>
      <c r="D102" s="33">
        <v>0</v>
      </c>
      <c r="E102" s="32"/>
      <c r="F102" s="32">
        <f>Data!B93</f>
        <v>0</v>
      </c>
      <c r="G102" s="32">
        <f>Data!C93</f>
        <v>0</v>
      </c>
      <c r="H102" s="33">
        <f>Data!D93</f>
        <v>0</v>
      </c>
      <c r="I102" s="33">
        <f>Data!H93</f>
        <v>0</v>
      </c>
      <c r="J102" s="32" t="s">
        <v>85</v>
      </c>
      <c r="K102" s="32">
        <v>0</v>
      </c>
      <c r="L102" s="32" t="s">
        <v>85</v>
      </c>
      <c r="M102" s="32">
        <v>0</v>
      </c>
      <c r="N102" s="42" t="s">
        <v>85</v>
      </c>
    </row>
    <row r="103" spans="1:14" x14ac:dyDescent="0.2">
      <c r="A103" s="36">
        <v>0</v>
      </c>
      <c r="B103" s="32">
        <v>0</v>
      </c>
      <c r="C103" s="33">
        <v>0</v>
      </c>
      <c r="D103" s="33">
        <v>0</v>
      </c>
      <c r="E103" s="32"/>
      <c r="F103" s="32">
        <f>Data!B94</f>
        <v>0</v>
      </c>
      <c r="G103" s="32">
        <f>Data!C94</f>
        <v>0</v>
      </c>
      <c r="H103" s="33">
        <f>Data!D94</f>
        <v>0</v>
      </c>
      <c r="I103" s="33">
        <f>Data!H94</f>
        <v>0</v>
      </c>
      <c r="J103" s="32" t="s">
        <v>85</v>
      </c>
      <c r="K103" s="32">
        <v>0</v>
      </c>
      <c r="L103" s="32" t="s">
        <v>85</v>
      </c>
      <c r="M103" s="32">
        <v>0</v>
      </c>
      <c r="N103" s="42" t="s">
        <v>85</v>
      </c>
    </row>
    <row r="104" spans="1:14" x14ac:dyDescent="0.2">
      <c r="A104" s="36">
        <v>0</v>
      </c>
      <c r="B104" s="32">
        <v>0</v>
      </c>
      <c r="C104" s="33">
        <v>0</v>
      </c>
      <c r="D104" s="33">
        <v>0</v>
      </c>
      <c r="E104" s="32"/>
      <c r="F104" s="32">
        <f>Data!B95</f>
        <v>0</v>
      </c>
      <c r="G104" s="32">
        <f>Data!C95</f>
        <v>0</v>
      </c>
      <c r="H104" s="33">
        <f>Data!D95</f>
        <v>0</v>
      </c>
      <c r="I104" s="33">
        <f>Data!H95</f>
        <v>0</v>
      </c>
      <c r="J104" s="32" t="s">
        <v>85</v>
      </c>
      <c r="K104" s="32">
        <v>0</v>
      </c>
      <c r="L104" s="32" t="s">
        <v>85</v>
      </c>
      <c r="M104" s="32">
        <v>0</v>
      </c>
      <c r="N104" s="42" t="s">
        <v>85</v>
      </c>
    </row>
    <row r="105" spans="1:14" x14ac:dyDescent="0.2">
      <c r="A105" s="36">
        <v>0</v>
      </c>
      <c r="B105" s="32">
        <v>0</v>
      </c>
      <c r="C105" s="33">
        <v>0</v>
      </c>
      <c r="D105" s="33">
        <v>0</v>
      </c>
      <c r="E105" s="32"/>
      <c r="F105" s="32">
        <f>Data!B96</f>
        <v>0</v>
      </c>
      <c r="G105" s="32">
        <f>Data!C96</f>
        <v>0</v>
      </c>
      <c r="H105" s="33">
        <f>Data!D96</f>
        <v>0</v>
      </c>
      <c r="I105" s="33">
        <f>Data!H96</f>
        <v>0</v>
      </c>
      <c r="J105" s="32" t="s">
        <v>85</v>
      </c>
      <c r="K105" s="32">
        <v>0</v>
      </c>
      <c r="L105" s="32" t="s">
        <v>85</v>
      </c>
      <c r="M105" s="32">
        <v>0</v>
      </c>
      <c r="N105" s="42" t="s">
        <v>85</v>
      </c>
    </row>
    <row r="106" spans="1:14" x14ac:dyDescent="0.2">
      <c r="A106" s="36">
        <v>0</v>
      </c>
      <c r="B106" s="32">
        <v>0</v>
      </c>
      <c r="C106" s="33">
        <v>0</v>
      </c>
      <c r="D106" s="33">
        <v>0</v>
      </c>
      <c r="E106" s="32"/>
      <c r="F106" s="32">
        <f>Data!B97</f>
        <v>0</v>
      </c>
      <c r="G106" s="32">
        <f>Data!C97</f>
        <v>0</v>
      </c>
      <c r="H106" s="33">
        <f>Data!D97</f>
        <v>0</v>
      </c>
      <c r="I106" s="33">
        <f>Data!H97</f>
        <v>0</v>
      </c>
      <c r="J106" s="32" t="s">
        <v>85</v>
      </c>
      <c r="K106" s="32">
        <v>0</v>
      </c>
      <c r="L106" s="32" t="s">
        <v>85</v>
      </c>
      <c r="M106" s="32">
        <v>0</v>
      </c>
      <c r="N106" s="42" t="s">
        <v>85</v>
      </c>
    </row>
    <row r="107" spans="1:14" x14ac:dyDescent="0.2">
      <c r="A107" s="36">
        <v>0</v>
      </c>
      <c r="B107" s="32">
        <v>0</v>
      </c>
      <c r="C107" s="33">
        <v>0</v>
      </c>
      <c r="D107" s="33">
        <v>0</v>
      </c>
      <c r="E107" s="32"/>
      <c r="F107" s="32">
        <f>Data!B98</f>
        <v>0</v>
      </c>
      <c r="G107" s="32">
        <f>Data!C98</f>
        <v>0</v>
      </c>
      <c r="H107" s="33">
        <f>Data!D98</f>
        <v>0</v>
      </c>
      <c r="I107" s="33">
        <f>Data!H98</f>
        <v>0</v>
      </c>
      <c r="J107" s="32" t="s">
        <v>85</v>
      </c>
      <c r="K107" s="32">
        <v>0</v>
      </c>
      <c r="L107" s="32" t="s">
        <v>85</v>
      </c>
      <c r="M107" s="32">
        <v>0</v>
      </c>
      <c r="N107" s="42" t="s">
        <v>85</v>
      </c>
    </row>
    <row r="108" spans="1:14" x14ac:dyDescent="0.2">
      <c r="A108" s="36">
        <v>0</v>
      </c>
      <c r="B108" s="32">
        <v>0</v>
      </c>
      <c r="C108" s="33">
        <v>0</v>
      </c>
      <c r="D108" s="33">
        <v>0</v>
      </c>
      <c r="E108" s="32"/>
      <c r="F108" s="32">
        <f>Data!B99</f>
        <v>0</v>
      </c>
      <c r="G108" s="32">
        <f>Data!C99</f>
        <v>0</v>
      </c>
      <c r="H108" s="33">
        <f>Data!D99</f>
        <v>0</v>
      </c>
      <c r="I108" s="33">
        <f>Data!H99</f>
        <v>0</v>
      </c>
      <c r="J108" s="32" t="s">
        <v>85</v>
      </c>
      <c r="K108" s="32">
        <v>0</v>
      </c>
      <c r="L108" s="32" t="s">
        <v>85</v>
      </c>
      <c r="M108" s="32">
        <v>0</v>
      </c>
      <c r="N108" s="42" t="s">
        <v>85</v>
      </c>
    </row>
    <row r="109" spans="1:14" x14ac:dyDescent="0.2">
      <c r="A109" s="36">
        <v>0</v>
      </c>
      <c r="B109" s="32">
        <v>0</v>
      </c>
      <c r="C109" s="33">
        <v>0</v>
      </c>
      <c r="D109" s="33">
        <v>0</v>
      </c>
      <c r="E109" s="32"/>
      <c r="F109" s="32">
        <f>Data!B100</f>
        <v>0</v>
      </c>
      <c r="G109" s="32">
        <f>Data!C100</f>
        <v>0</v>
      </c>
      <c r="H109" s="33">
        <f>Data!D100</f>
        <v>0</v>
      </c>
      <c r="I109" s="33">
        <f>Data!H100</f>
        <v>0</v>
      </c>
      <c r="J109" s="32" t="s">
        <v>85</v>
      </c>
      <c r="K109" s="32">
        <v>0</v>
      </c>
      <c r="L109" s="32" t="s">
        <v>85</v>
      </c>
      <c r="M109" s="32">
        <v>0</v>
      </c>
      <c r="N109" s="42" t="s">
        <v>85</v>
      </c>
    </row>
    <row r="110" spans="1:14" x14ac:dyDescent="0.2">
      <c r="A110" s="36">
        <v>0</v>
      </c>
      <c r="B110" s="32">
        <v>0</v>
      </c>
      <c r="C110" s="33">
        <v>0</v>
      </c>
      <c r="D110" s="33">
        <v>0</v>
      </c>
      <c r="E110" s="32"/>
      <c r="F110" s="32">
        <f>Data!B101</f>
        <v>0</v>
      </c>
      <c r="G110" s="32">
        <f>Data!C101</f>
        <v>0</v>
      </c>
      <c r="H110" s="33">
        <f>Data!D101</f>
        <v>0</v>
      </c>
      <c r="I110" s="33">
        <f>Data!H101</f>
        <v>0</v>
      </c>
      <c r="J110" s="32" t="s">
        <v>85</v>
      </c>
      <c r="K110" s="32">
        <v>0</v>
      </c>
      <c r="L110" s="32" t="s">
        <v>85</v>
      </c>
      <c r="M110" s="32">
        <v>0</v>
      </c>
      <c r="N110" s="42" t="s">
        <v>85</v>
      </c>
    </row>
    <row r="111" spans="1:14" x14ac:dyDescent="0.2">
      <c r="A111" s="36">
        <v>0</v>
      </c>
      <c r="B111" s="32">
        <v>0</v>
      </c>
      <c r="C111" s="33">
        <v>0</v>
      </c>
      <c r="D111" s="33">
        <v>0</v>
      </c>
      <c r="E111" s="32"/>
      <c r="F111" s="32">
        <f>Data!B102</f>
        <v>0</v>
      </c>
      <c r="G111" s="32">
        <f>Data!C102</f>
        <v>0</v>
      </c>
      <c r="H111" s="33">
        <f>Data!D102</f>
        <v>0</v>
      </c>
      <c r="I111" s="33">
        <f>Data!H102</f>
        <v>0</v>
      </c>
      <c r="J111" s="32" t="s">
        <v>85</v>
      </c>
      <c r="K111" s="32">
        <v>0</v>
      </c>
      <c r="L111" s="32" t="s">
        <v>85</v>
      </c>
      <c r="M111" s="32">
        <v>0</v>
      </c>
      <c r="N111" s="42" t="s">
        <v>85</v>
      </c>
    </row>
    <row r="112" spans="1:14" x14ac:dyDescent="0.2">
      <c r="A112" s="36">
        <v>0</v>
      </c>
      <c r="B112" s="32">
        <v>0</v>
      </c>
      <c r="C112" s="33">
        <v>0</v>
      </c>
      <c r="D112" s="33">
        <v>0</v>
      </c>
      <c r="E112" s="32"/>
      <c r="F112" s="32">
        <f>Data!B103</f>
        <v>0</v>
      </c>
      <c r="G112" s="32">
        <f>Data!C103</f>
        <v>0</v>
      </c>
      <c r="H112" s="33">
        <f>Data!D103</f>
        <v>0</v>
      </c>
      <c r="I112" s="33">
        <f>Data!H103</f>
        <v>0</v>
      </c>
      <c r="J112" s="32" t="s">
        <v>85</v>
      </c>
      <c r="K112" s="32">
        <v>0</v>
      </c>
      <c r="L112" s="32" t="s">
        <v>85</v>
      </c>
      <c r="M112" s="32">
        <v>0</v>
      </c>
      <c r="N112" s="42" t="s">
        <v>85</v>
      </c>
    </row>
    <row r="113" spans="1:14" x14ac:dyDescent="0.2">
      <c r="A113" s="36">
        <v>0</v>
      </c>
      <c r="B113" s="32">
        <v>0</v>
      </c>
      <c r="C113" s="33">
        <v>0</v>
      </c>
      <c r="D113" s="33">
        <v>0</v>
      </c>
      <c r="E113" s="32"/>
      <c r="F113" s="32">
        <f>Data!B104</f>
        <v>0</v>
      </c>
      <c r="G113" s="32">
        <f>Data!C104</f>
        <v>0</v>
      </c>
      <c r="H113" s="33">
        <f>Data!D104</f>
        <v>0</v>
      </c>
      <c r="I113" s="33">
        <f>Data!H104</f>
        <v>0</v>
      </c>
      <c r="J113" s="32" t="s">
        <v>85</v>
      </c>
      <c r="K113" s="32">
        <v>0</v>
      </c>
      <c r="L113" s="32" t="s">
        <v>85</v>
      </c>
      <c r="M113" s="32">
        <v>0</v>
      </c>
      <c r="N113" s="42" t="s">
        <v>85</v>
      </c>
    </row>
    <row r="114" spans="1:14" x14ac:dyDescent="0.2">
      <c r="A114" s="36">
        <v>0</v>
      </c>
      <c r="B114" s="32">
        <v>0</v>
      </c>
      <c r="C114" s="33">
        <v>0</v>
      </c>
      <c r="D114" s="33">
        <v>0</v>
      </c>
      <c r="E114" s="32"/>
      <c r="F114" s="32">
        <f>Data!B105</f>
        <v>0</v>
      </c>
      <c r="G114" s="32">
        <f>Data!C105</f>
        <v>0</v>
      </c>
      <c r="H114" s="33">
        <f>Data!D105</f>
        <v>0</v>
      </c>
      <c r="I114" s="33">
        <f>Data!H105</f>
        <v>0</v>
      </c>
      <c r="J114" s="32" t="s">
        <v>85</v>
      </c>
      <c r="K114" s="32">
        <v>0</v>
      </c>
      <c r="L114" s="32" t="s">
        <v>85</v>
      </c>
      <c r="M114" s="32">
        <v>0</v>
      </c>
      <c r="N114" s="42" t="s">
        <v>85</v>
      </c>
    </row>
    <row r="115" spans="1:14" x14ac:dyDescent="0.2">
      <c r="A115" s="36">
        <v>0</v>
      </c>
      <c r="B115" s="32">
        <v>0</v>
      </c>
      <c r="C115" s="33">
        <v>0</v>
      </c>
      <c r="D115" s="33">
        <v>0</v>
      </c>
      <c r="E115" s="32"/>
      <c r="F115" s="32">
        <f>Data!B106</f>
        <v>0</v>
      </c>
      <c r="G115" s="32">
        <f>Data!C106</f>
        <v>0</v>
      </c>
      <c r="H115" s="33">
        <f>Data!D106</f>
        <v>0</v>
      </c>
      <c r="I115" s="33">
        <f>Data!H106</f>
        <v>0</v>
      </c>
      <c r="J115" s="32" t="s">
        <v>85</v>
      </c>
      <c r="K115" s="32">
        <v>0</v>
      </c>
      <c r="L115" s="32" t="s">
        <v>85</v>
      </c>
      <c r="M115" s="32">
        <v>0</v>
      </c>
      <c r="N115" s="42" t="s">
        <v>85</v>
      </c>
    </row>
    <row r="116" spans="1:14" x14ac:dyDescent="0.2">
      <c r="A116" s="36">
        <v>0</v>
      </c>
      <c r="B116" s="32">
        <v>0</v>
      </c>
      <c r="C116" s="33">
        <v>0</v>
      </c>
      <c r="D116" s="33">
        <v>0</v>
      </c>
      <c r="E116" s="32"/>
      <c r="F116" s="32">
        <f>Data!B107</f>
        <v>0</v>
      </c>
      <c r="G116" s="32">
        <f>Data!C107</f>
        <v>0</v>
      </c>
      <c r="H116" s="33">
        <f>Data!D107</f>
        <v>0</v>
      </c>
      <c r="I116" s="33">
        <f>Data!H107</f>
        <v>0</v>
      </c>
      <c r="J116" s="32" t="s">
        <v>85</v>
      </c>
      <c r="K116" s="32">
        <v>0</v>
      </c>
      <c r="L116" s="32" t="s">
        <v>85</v>
      </c>
      <c r="M116" s="32">
        <v>0</v>
      </c>
      <c r="N116" s="42" t="s">
        <v>85</v>
      </c>
    </row>
    <row r="117" spans="1:14" x14ac:dyDescent="0.2">
      <c r="A117" s="36">
        <v>0</v>
      </c>
      <c r="B117" s="32">
        <v>0</v>
      </c>
      <c r="C117" s="33">
        <v>0</v>
      </c>
      <c r="D117" s="33">
        <v>0</v>
      </c>
      <c r="E117" s="32"/>
      <c r="F117" s="32">
        <f>Data!B108</f>
        <v>0</v>
      </c>
      <c r="G117" s="32">
        <f>Data!C108</f>
        <v>0</v>
      </c>
      <c r="H117" s="33">
        <f>Data!D108</f>
        <v>0</v>
      </c>
      <c r="I117" s="33">
        <f>Data!H108</f>
        <v>0</v>
      </c>
      <c r="J117" s="32" t="s">
        <v>85</v>
      </c>
      <c r="K117" s="32">
        <v>0</v>
      </c>
      <c r="L117" s="32" t="s">
        <v>85</v>
      </c>
      <c r="M117" s="32">
        <v>0</v>
      </c>
      <c r="N117" s="42" t="s">
        <v>85</v>
      </c>
    </row>
    <row r="118" spans="1:14" x14ac:dyDescent="0.2">
      <c r="A118" s="36">
        <v>0</v>
      </c>
      <c r="B118" s="32">
        <v>0</v>
      </c>
      <c r="C118" s="33">
        <v>0</v>
      </c>
      <c r="D118" s="33">
        <v>0</v>
      </c>
      <c r="E118" s="32"/>
      <c r="F118" s="32">
        <f>Data!B109</f>
        <v>0</v>
      </c>
      <c r="G118" s="32">
        <f>Data!C109</f>
        <v>0</v>
      </c>
      <c r="H118" s="33">
        <f>Data!D109</f>
        <v>0</v>
      </c>
      <c r="I118" s="33">
        <f>Data!H109</f>
        <v>0</v>
      </c>
      <c r="J118" s="32" t="s">
        <v>85</v>
      </c>
      <c r="K118" s="32">
        <v>0</v>
      </c>
      <c r="L118" s="32" t="s">
        <v>85</v>
      </c>
      <c r="M118" s="32">
        <v>0</v>
      </c>
      <c r="N118" s="42" t="s">
        <v>85</v>
      </c>
    </row>
    <row r="119" spans="1:14" x14ac:dyDescent="0.2">
      <c r="A119" s="36">
        <v>0</v>
      </c>
      <c r="B119" s="32">
        <v>0</v>
      </c>
      <c r="C119" s="33">
        <v>0</v>
      </c>
      <c r="D119" s="33">
        <v>0</v>
      </c>
      <c r="E119" s="32"/>
      <c r="F119" s="32">
        <f>Data!B110</f>
        <v>0</v>
      </c>
      <c r="G119" s="32">
        <f>Data!C110</f>
        <v>0</v>
      </c>
      <c r="H119" s="33">
        <f>Data!D110</f>
        <v>0</v>
      </c>
      <c r="I119" s="33">
        <f>Data!H110</f>
        <v>0</v>
      </c>
      <c r="J119" s="32" t="s">
        <v>85</v>
      </c>
      <c r="K119" s="32">
        <v>0</v>
      </c>
      <c r="L119" s="32" t="s">
        <v>85</v>
      </c>
      <c r="M119" s="32">
        <v>0</v>
      </c>
      <c r="N119" s="42" t="s">
        <v>85</v>
      </c>
    </row>
    <row r="120" spans="1:14" x14ac:dyDescent="0.2">
      <c r="A120" s="36">
        <v>0</v>
      </c>
      <c r="B120" s="32">
        <v>0</v>
      </c>
      <c r="C120" s="33">
        <v>0</v>
      </c>
      <c r="D120" s="33">
        <v>0</v>
      </c>
      <c r="E120" s="32"/>
      <c r="F120" s="32">
        <f>Data!B111</f>
        <v>0</v>
      </c>
      <c r="G120" s="32">
        <f>Data!C111</f>
        <v>0</v>
      </c>
      <c r="H120" s="33">
        <f>Data!D111</f>
        <v>0</v>
      </c>
      <c r="I120" s="33">
        <f>Data!H111</f>
        <v>0</v>
      </c>
      <c r="J120" s="32" t="s">
        <v>85</v>
      </c>
      <c r="K120" s="32">
        <v>0</v>
      </c>
      <c r="L120" s="32" t="s">
        <v>85</v>
      </c>
      <c r="M120" s="32">
        <v>0</v>
      </c>
      <c r="N120" s="42" t="s">
        <v>85</v>
      </c>
    </row>
    <row r="121" spans="1:14" x14ac:dyDescent="0.2">
      <c r="A121" s="36">
        <v>0</v>
      </c>
      <c r="B121" s="32">
        <v>0</v>
      </c>
      <c r="C121" s="33">
        <v>0</v>
      </c>
      <c r="D121" s="33">
        <v>0</v>
      </c>
      <c r="E121" s="32"/>
      <c r="F121" s="32">
        <f>Data!B112</f>
        <v>0</v>
      </c>
      <c r="G121" s="32">
        <f>Data!C112</f>
        <v>0</v>
      </c>
      <c r="H121" s="33">
        <f>Data!D112</f>
        <v>0</v>
      </c>
      <c r="I121" s="33">
        <f>Data!H112</f>
        <v>0</v>
      </c>
      <c r="J121" s="32" t="s">
        <v>85</v>
      </c>
      <c r="K121" s="32">
        <v>0</v>
      </c>
      <c r="L121" s="32" t="s">
        <v>85</v>
      </c>
      <c r="M121" s="32">
        <v>0</v>
      </c>
      <c r="N121" s="42" t="s">
        <v>85</v>
      </c>
    </row>
    <row r="122" spans="1:14" x14ac:dyDescent="0.2">
      <c r="A122" s="36">
        <v>0</v>
      </c>
      <c r="B122" s="32">
        <v>0</v>
      </c>
      <c r="C122" s="33">
        <v>0</v>
      </c>
      <c r="D122" s="33">
        <v>0</v>
      </c>
      <c r="E122" s="32"/>
      <c r="F122" s="32">
        <f>Data!B113</f>
        <v>0</v>
      </c>
      <c r="G122" s="32">
        <f>Data!C113</f>
        <v>0</v>
      </c>
      <c r="H122" s="33">
        <f>Data!D113</f>
        <v>0</v>
      </c>
      <c r="I122" s="33">
        <f>Data!H113</f>
        <v>0</v>
      </c>
      <c r="J122" s="32" t="s">
        <v>85</v>
      </c>
      <c r="K122" s="32">
        <v>0</v>
      </c>
      <c r="L122" s="32" t="s">
        <v>85</v>
      </c>
      <c r="M122" s="32">
        <v>0</v>
      </c>
      <c r="N122" s="42" t="s">
        <v>85</v>
      </c>
    </row>
    <row r="123" spans="1:14" x14ac:dyDescent="0.2">
      <c r="A123" s="36">
        <v>0</v>
      </c>
      <c r="B123" s="32">
        <v>0</v>
      </c>
      <c r="C123" s="33">
        <v>0</v>
      </c>
      <c r="D123" s="33">
        <v>0</v>
      </c>
      <c r="E123" s="32"/>
      <c r="F123" s="32">
        <f>Data!B114</f>
        <v>0</v>
      </c>
      <c r="G123" s="32">
        <f>Data!C114</f>
        <v>0</v>
      </c>
      <c r="H123" s="33">
        <f>Data!D114</f>
        <v>0</v>
      </c>
      <c r="I123" s="33">
        <f>Data!H114</f>
        <v>0</v>
      </c>
      <c r="J123" s="32" t="s">
        <v>85</v>
      </c>
      <c r="K123" s="32">
        <v>0</v>
      </c>
      <c r="L123" s="32" t="s">
        <v>85</v>
      </c>
      <c r="M123" s="32">
        <v>0</v>
      </c>
      <c r="N123" s="42" t="s">
        <v>85</v>
      </c>
    </row>
    <row r="124" spans="1:14" x14ac:dyDescent="0.2">
      <c r="A124" s="36">
        <v>0</v>
      </c>
      <c r="B124" s="32">
        <v>0</v>
      </c>
      <c r="C124" s="33">
        <v>0</v>
      </c>
      <c r="D124" s="33">
        <v>0</v>
      </c>
      <c r="E124" s="32"/>
      <c r="F124" s="32">
        <f>Data!B115</f>
        <v>0</v>
      </c>
      <c r="G124" s="32">
        <f>Data!C115</f>
        <v>0</v>
      </c>
      <c r="H124" s="33">
        <f>Data!D115</f>
        <v>0</v>
      </c>
      <c r="I124" s="33">
        <f>Data!H115</f>
        <v>0</v>
      </c>
      <c r="J124" s="32" t="s">
        <v>85</v>
      </c>
      <c r="K124" s="32">
        <v>0</v>
      </c>
      <c r="L124" s="32" t="s">
        <v>85</v>
      </c>
      <c r="M124" s="32">
        <v>0</v>
      </c>
      <c r="N124" s="42" t="s">
        <v>85</v>
      </c>
    </row>
    <row r="125" spans="1:14" x14ac:dyDescent="0.2">
      <c r="A125" s="36">
        <v>0</v>
      </c>
      <c r="B125" s="32">
        <v>0</v>
      </c>
      <c r="C125" s="33">
        <v>0</v>
      </c>
      <c r="D125" s="33">
        <v>0</v>
      </c>
      <c r="E125" s="32"/>
      <c r="F125" s="32">
        <f>Data!B116</f>
        <v>0</v>
      </c>
      <c r="G125" s="32">
        <f>Data!C116</f>
        <v>0</v>
      </c>
      <c r="H125" s="33">
        <f>Data!D116</f>
        <v>0</v>
      </c>
      <c r="I125" s="33">
        <f>Data!H116</f>
        <v>0</v>
      </c>
      <c r="J125" s="32" t="s">
        <v>85</v>
      </c>
      <c r="K125" s="32">
        <v>0</v>
      </c>
      <c r="L125" s="32" t="s">
        <v>85</v>
      </c>
      <c r="M125" s="32">
        <v>0</v>
      </c>
      <c r="N125" s="42" t="s">
        <v>85</v>
      </c>
    </row>
    <row r="126" spans="1:14" x14ac:dyDescent="0.2">
      <c r="A126" s="36">
        <v>0</v>
      </c>
      <c r="B126" s="32">
        <v>0</v>
      </c>
      <c r="C126" s="33">
        <v>0</v>
      </c>
      <c r="D126" s="33">
        <v>0</v>
      </c>
      <c r="E126" s="32"/>
      <c r="F126" s="32">
        <f>Data!B117</f>
        <v>0</v>
      </c>
      <c r="G126" s="32">
        <f>Data!C117</f>
        <v>0</v>
      </c>
      <c r="H126" s="33">
        <f>Data!D117</f>
        <v>0</v>
      </c>
      <c r="I126" s="33">
        <f>Data!H117</f>
        <v>0</v>
      </c>
      <c r="J126" s="32" t="s">
        <v>85</v>
      </c>
      <c r="K126" s="32">
        <v>0</v>
      </c>
      <c r="L126" s="32" t="s">
        <v>85</v>
      </c>
      <c r="M126" s="32">
        <v>0</v>
      </c>
      <c r="N126" s="42" t="s">
        <v>85</v>
      </c>
    </row>
    <row r="127" spans="1:14" x14ac:dyDescent="0.2">
      <c r="A127" s="36">
        <v>0</v>
      </c>
      <c r="B127" s="32">
        <v>0</v>
      </c>
      <c r="C127" s="33">
        <v>0</v>
      </c>
      <c r="D127" s="33">
        <v>0</v>
      </c>
      <c r="E127" s="32"/>
      <c r="F127" s="32">
        <f>Data!B118</f>
        <v>0</v>
      </c>
      <c r="G127" s="32">
        <f>Data!C118</f>
        <v>0</v>
      </c>
      <c r="H127" s="33">
        <f>Data!D118</f>
        <v>0</v>
      </c>
      <c r="I127" s="33">
        <f>Data!H118</f>
        <v>0</v>
      </c>
      <c r="J127" s="32" t="s">
        <v>85</v>
      </c>
      <c r="K127" s="32">
        <v>0</v>
      </c>
      <c r="L127" s="32" t="s">
        <v>85</v>
      </c>
      <c r="M127" s="32">
        <v>0</v>
      </c>
      <c r="N127" s="42" t="s">
        <v>85</v>
      </c>
    </row>
    <row r="128" spans="1:14" x14ac:dyDescent="0.2">
      <c r="A128" s="36">
        <v>0</v>
      </c>
      <c r="B128" s="32">
        <v>0</v>
      </c>
      <c r="C128" s="33">
        <v>0</v>
      </c>
      <c r="D128" s="33">
        <v>0</v>
      </c>
      <c r="E128" s="32"/>
      <c r="F128" s="32">
        <f>Data!B119</f>
        <v>0</v>
      </c>
      <c r="G128" s="32">
        <f>Data!C119</f>
        <v>0</v>
      </c>
      <c r="H128" s="33">
        <f>Data!D119</f>
        <v>0</v>
      </c>
      <c r="I128" s="33">
        <f>Data!H119</f>
        <v>0</v>
      </c>
      <c r="J128" s="32" t="s">
        <v>85</v>
      </c>
      <c r="K128" s="32">
        <v>0</v>
      </c>
      <c r="L128" s="32" t="s">
        <v>85</v>
      </c>
      <c r="M128" s="32">
        <v>0</v>
      </c>
      <c r="N128" s="42" t="s">
        <v>85</v>
      </c>
    </row>
    <row r="129" spans="1:14" x14ac:dyDescent="0.2">
      <c r="A129" s="36">
        <v>0</v>
      </c>
      <c r="B129" s="32">
        <v>0</v>
      </c>
      <c r="C129" s="33">
        <v>0</v>
      </c>
      <c r="D129" s="33">
        <v>0</v>
      </c>
      <c r="E129" s="32"/>
      <c r="F129" s="32">
        <f>Data!B120</f>
        <v>0</v>
      </c>
      <c r="G129" s="32">
        <f>Data!C120</f>
        <v>0</v>
      </c>
      <c r="H129" s="33">
        <f>Data!D120</f>
        <v>0</v>
      </c>
      <c r="I129" s="33">
        <f>Data!H120</f>
        <v>0</v>
      </c>
      <c r="J129" s="32" t="s">
        <v>85</v>
      </c>
      <c r="K129" s="32">
        <v>0</v>
      </c>
      <c r="L129" s="32" t="s">
        <v>85</v>
      </c>
      <c r="M129" s="32">
        <v>0</v>
      </c>
      <c r="N129" s="42" t="s">
        <v>85</v>
      </c>
    </row>
    <row r="130" spans="1:14" x14ac:dyDescent="0.2">
      <c r="A130" s="36">
        <v>0</v>
      </c>
      <c r="B130" s="32">
        <v>0</v>
      </c>
      <c r="C130" s="33">
        <v>0</v>
      </c>
      <c r="D130" s="33">
        <v>0</v>
      </c>
      <c r="E130" s="32"/>
      <c r="F130" s="32">
        <f>Data!B121</f>
        <v>0</v>
      </c>
      <c r="G130" s="32">
        <f>Data!C121</f>
        <v>0</v>
      </c>
      <c r="H130" s="33">
        <f>Data!D121</f>
        <v>0</v>
      </c>
      <c r="I130" s="33">
        <f>Data!H121</f>
        <v>0</v>
      </c>
      <c r="J130" s="32" t="s">
        <v>85</v>
      </c>
      <c r="K130" s="32">
        <v>0</v>
      </c>
      <c r="L130" s="32" t="s">
        <v>85</v>
      </c>
      <c r="M130" s="32">
        <v>0</v>
      </c>
      <c r="N130" s="42" t="s">
        <v>85</v>
      </c>
    </row>
    <row r="131" spans="1:14" x14ac:dyDescent="0.2">
      <c r="A131" s="36">
        <v>0</v>
      </c>
      <c r="B131" s="32">
        <v>0</v>
      </c>
      <c r="C131" s="33">
        <v>0</v>
      </c>
      <c r="D131" s="33">
        <v>0</v>
      </c>
      <c r="E131" s="32"/>
      <c r="F131" s="32">
        <f>Data!B122</f>
        <v>0</v>
      </c>
      <c r="G131" s="32">
        <f>Data!C122</f>
        <v>0</v>
      </c>
      <c r="H131" s="33">
        <f>Data!D122</f>
        <v>0</v>
      </c>
      <c r="I131" s="33">
        <f>Data!H122</f>
        <v>0</v>
      </c>
      <c r="J131" s="32" t="s">
        <v>85</v>
      </c>
      <c r="K131" s="32">
        <v>0</v>
      </c>
      <c r="L131" s="32" t="s">
        <v>85</v>
      </c>
      <c r="M131" s="32">
        <v>0</v>
      </c>
      <c r="N131" s="42" t="s">
        <v>85</v>
      </c>
    </row>
    <row r="132" spans="1:14" x14ac:dyDescent="0.2">
      <c r="A132" s="36">
        <v>0</v>
      </c>
      <c r="B132" s="32">
        <v>0</v>
      </c>
      <c r="C132" s="33">
        <v>0</v>
      </c>
      <c r="D132" s="33">
        <v>0</v>
      </c>
      <c r="E132" s="32"/>
      <c r="F132" s="32">
        <f>Data!B123</f>
        <v>0</v>
      </c>
      <c r="G132" s="32">
        <f>Data!C123</f>
        <v>0</v>
      </c>
      <c r="H132" s="33">
        <f>Data!D123</f>
        <v>0</v>
      </c>
      <c r="I132" s="33">
        <f>Data!H123</f>
        <v>0</v>
      </c>
      <c r="J132" s="32" t="s">
        <v>85</v>
      </c>
      <c r="K132" s="32">
        <v>0</v>
      </c>
      <c r="L132" s="32" t="s">
        <v>85</v>
      </c>
      <c r="M132" s="32">
        <v>0</v>
      </c>
      <c r="N132" s="42" t="s">
        <v>85</v>
      </c>
    </row>
    <row r="133" spans="1:14" x14ac:dyDescent="0.2">
      <c r="A133" s="36">
        <v>0</v>
      </c>
      <c r="B133" s="32">
        <v>0</v>
      </c>
      <c r="C133" s="33">
        <v>0</v>
      </c>
      <c r="D133" s="33">
        <v>0</v>
      </c>
      <c r="E133" s="32"/>
      <c r="F133" s="32">
        <f>Data!B124</f>
        <v>0</v>
      </c>
      <c r="G133" s="32">
        <f>Data!C124</f>
        <v>0</v>
      </c>
      <c r="H133" s="33">
        <f>Data!D124</f>
        <v>0</v>
      </c>
      <c r="I133" s="33">
        <f>Data!H124</f>
        <v>0</v>
      </c>
      <c r="J133" s="32" t="s">
        <v>85</v>
      </c>
      <c r="K133" s="32">
        <v>0</v>
      </c>
      <c r="L133" s="32" t="s">
        <v>85</v>
      </c>
      <c r="M133" s="32">
        <v>0</v>
      </c>
      <c r="N133" s="42" t="s">
        <v>85</v>
      </c>
    </row>
    <row r="134" spans="1:14" x14ac:dyDescent="0.2">
      <c r="A134" s="36">
        <v>0</v>
      </c>
      <c r="B134" s="32">
        <v>0</v>
      </c>
      <c r="C134" s="33">
        <v>0</v>
      </c>
      <c r="D134" s="33">
        <v>0</v>
      </c>
      <c r="E134" s="32"/>
      <c r="F134" s="32">
        <f>Data!B125</f>
        <v>0</v>
      </c>
      <c r="G134" s="32">
        <f>Data!C125</f>
        <v>0</v>
      </c>
      <c r="H134" s="33">
        <f>Data!D125</f>
        <v>0</v>
      </c>
      <c r="I134" s="33">
        <f>Data!H125</f>
        <v>0</v>
      </c>
      <c r="J134" s="32" t="s">
        <v>85</v>
      </c>
      <c r="K134" s="32">
        <v>0</v>
      </c>
      <c r="L134" s="32" t="s">
        <v>85</v>
      </c>
      <c r="M134" s="32">
        <v>0</v>
      </c>
      <c r="N134" s="42" t="s">
        <v>85</v>
      </c>
    </row>
    <row r="135" spans="1:14" x14ac:dyDescent="0.2">
      <c r="A135" s="36">
        <v>0</v>
      </c>
      <c r="B135" s="32">
        <v>0</v>
      </c>
      <c r="C135" s="33">
        <v>0</v>
      </c>
      <c r="D135" s="33">
        <v>0</v>
      </c>
      <c r="E135" s="32"/>
      <c r="F135" s="32">
        <f>Data!B126</f>
        <v>0</v>
      </c>
      <c r="G135" s="32">
        <f>Data!C126</f>
        <v>0</v>
      </c>
      <c r="H135" s="33">
        <f>Data!D126</f>
        <v>0</v>
      </c>
      <c r="I135" s="33">
        <f>Data!H126</f>
        <v>0</v>
      </c>
      <c r="J135" s="32" t="s">
        <v>85</v>
      </c>
      <c r="K135" s="32">
        <v>0</v>
      </c>
      <c r="L135" s="32" t="s">
        <v>85</v>
      </c>
      <c r="M135" s="32">
        <v>0</v>
      </c>
      <c r="N135" s="42" t="s">
        <v>85</v>
      </c>
    </row>
    <row r="136" spans="1:14" x14ac:dyDescent="0.2">
      <c r="A136" s="36">
        <v>0</v>
      </c>
      <c r="B136" s="32">
        <v>0</v>
      </c>
      <c r="C136" s="33">
        <v>0</v>
      </c>
      <c r="D136" s="33">
        <v>0</v>
      </c>
      <c r="E136" s="32"/>
      <c r="F136" s="32">
        <f>Data!B127</f>
        <v>0</v>
      </c>
      <c r="G136" s="32">
        <f>Data!C127</f>
        <v>0</v>
      </c>
      <c r="H136" s="33">
        <f>Data!D127</f>
        <v>0</v>
      </c>
      <c r="I136" s="33">
        <f>Data!H127</f>
        <v>0</v>
      </c>
      <c r="J136" s="32" t="s">
        <v>85</v>
      </c>
      <c r="K136" s="32">
        <v>0</v>
      </c>
      <c r="L136" s="32" t="s">
        <v>85</v>
      </c>
      <c r="M136" s="32">
        <v>0</v>
      </c>
      <c r="N136" s="42" t="s">
        <v>85</v>
      </c>
    </row>
    <row r="137" spans="1:14" x14ac:dyDescent="0.2">
      <c r="A137" s="36">
        <v>0</v>
      </c>
      <c r="B137" s="32">
        <v>0</v>
      </c>
      <c r="C137" s="33">
        <v>0</v>
      </c>
      <c r="D137" s="33">
        <v>0</v>
      </c>
      <c r="E137" s="32"/>
      <c r="F137" s="32">
        <f>Data!B128</f>
        <v>0</v>
      </c>
      <c r="G137" s="32">
        <f>Data!C128</f>
        <v>0</v>
      </c>
      <c r="H137" s="33">
        <f>Data!D128</f>
        <v>0</v>
      </c>
      <c r="I137" s="33">
        <f>Data!H128</f>
        <v>0</v>
      </c>
      <c r="J137" s="32" t="s">
        <v>85</v>
      </c>
      <c r="K137" s="32">
        <v>0</v>
      </c>
      <c r="L137" s="32" t="s">
        <v>85</v>
      </c>
      <c r="M137" s="32">
        <v>0</v>
      </c>
      <c r="N137" s="42" t="s">
        <v>85</v>
      </c>
    </row>
    <row r="138" spans="1:14" x14ac:dyDescent="0.2">
      <c r="A138" s="36">
        <v>0</v>
      </c>
      <c r="B138" s="32">
        <v>0</v>
      </c>
      <c r="C138" s="33">
        <v>0</v>
      </c>
      <c r="D138" s="33">
        <v>0</v>
      </c>
      <c r="E138" s="32"/>
      <c r="F138" s="32">
        <f>Data!B129</f>
        <v>0</v>
      </c>
      <c r="G138" s="32">
        <f>Data!C129</f>
        <v>0</v>
      </c>
      <c r="H138" s="33">
        <f>Data!D129</f>
        <v>0</v>
      </c>
      <c r="I138" s="33">
        <f>Data!H129</f>
        <v>0</v>
      </c>
      <c r="J138" s="32" t="s">
        <v>85</v>
      </c>
      <c r="K138" s="32">
        <v>0</v>
      </c>
      <c r="L138" s="32" t="s">
        <v>85</v>
      </c>
      <c r="M138" s="32">
        <v>0</v>
      </c>
      <c r="N138" s="42" t="s">
        <v>85</v>
      </c>
    </row>
    <row r="139" spans="1:14" x14ac:dyDescent="0.2">
      <c r="A139" s="36">
        <v>0</v>
      </c>
      <c r="B139" s="32">
        <v>0</v>
      </c>
      <c r="C139" s="33">
        <v>0</v>
      </c>
      <c r="D139" s="33">
        <v>0</v>
      </c>
      <c r="E139" s="32"/>
      <c r="F139" s="32">
        <f>Data!B130</f>
        <v>0</v>
      </c>
      <c r="G139" s="32">
        <f>Data!C130</f>
        <v>0</v>
      </c>
      <c r="H139" s="33">
        <f>Data!D130</f>
        <v>0</v>
      </c>
      <c r="I139" s="33">
        <f>Data!H130</f>
        <v>0</v>
      </c>
      <c r="J139" s="32" t="s">
        <v>85</v>
      </c>
      <c r="K139" s="32">
        <v>0</v>
      </c>
      <c r="L139" s="32" t="s">
        <v>85</v>
      </c>
      <c r="M139" s="32">
        <v>0</v>
      </c>
      <c r="N139" s="42" t="s">
        <v>85</v>
      </c>
    </row>
    <row r="140" spans="1:14" x14ac:dyDescent="0.2">
      <c r="A140" s="36">
        <v>0</v>
      </c>
      <c r="B140" s="32">
        <v>0</v>
      </c>
      <c r="C140" s="33">
        <v>0</v>
      </c>
      <c r="D140" s="33">
        <v>0</v>
      </c>
      <c r="E140" s="32"/>
      <c r="F140" s="32">
        <f>Data!B131</f>
        <v>0</v>
      </c>
      <c r="G140" s="32">
        <f>Data!C131</f>
        <v>0</v>
      </c>
      <c r="H140" s="33">
        <f>Data!D131</f>
        <v>0</v>
      </c>
      <c r="I140" s="33">
        <f>Data!H131</f>
        <v>0</v>
      </c>
      <c r="J140" s="32" t="s">
        <v>85</v>
      </c>
      <c r="K140" s="32">
        <v>0</v>
      </c>
      <c r="L140" s="32" t="s">
        <v>85</v>
      </c>
      <c r="M140" s="32">
        <v>0</v>
      </c>
      <c r="N140" s="42" t="s">
        <v>85</v>
      </c>
    </row>
    <row r="141" spans="1:14" x14ac:dyDescent="0.2">
      <c r="A141" s="36">
        <v>0</v>
      </c>
      <c r="B141" s="32">
        <v>0</v>
      </c>
      <c r="C141" s="33">
        <v>0</v>
      </c>
      <c r="D141" s="33">
        <v>0</v>
      </c>
      <c r="E141" s="32"/>
      <c r="F141" s="32">
        <f>Data!B132</f>
        <v>0</v>
      </c>
      <c r="G141" s="32">
        <f>Data!C132</f>
        <v>0</v>
      </c>
      <c r="H141" s="33">
        <f>Data!D132</f>
        <v>0</v>
      </c>
      <c r="I141" s="33">
        <f>Data!H132</f>
        <v>0</v>
      </c>
      <c r="J141" s="32" t="s">
        <v>85</v>
      </c>
      <c r="K141" s="32">
        <v>0</v>
      </c>
      <c r="L141" s="32" t="s">
        <v>85</v>
      </c>
      <c r="M141" s="32">
        <v>0</v>
      </c>
      <c r="N141" s="42" t="s">
        <v>85</v>
      </c>
    </row>
    <row r="142" spans="1:14" x14ac:dyDescent="0.2">
      <c r="A142" s="36">
        <v>0</v>
      </c>
      <c r="B142" s="32">
        <v>0</v>
      </c>
      <c r="C142" s="33">
        <v>0</v>
      </c>
      <c r="D142" s="33">
        <v>0</v>
      </c>
      <c r="E142" s="32"/>
      <c r="F142" s="32">
        <f>Data!B133</f>
        <v>0</v>
      </c>
      <c r="G142" s="32">
        <f>Data!C133</f>
        <v>0</v>
      </c>
      <c r="H142" s="33">
        <f>Data!D133</f>
        <v>0</v>
      </c>
      <c r="I142" s="33">
        <f>Data!H133</f>
        <v>0</v>
      </c>
      <c r="J142" s="32" t="s">
        <v>85</v>
      </c>
      <c r="K142" s="32">
        <v>0</v>
      </c>
      <c r="L142" s="32" t="s">
        <v>85</v>
      </c>
      <c r="M142" s="32">
        <v>0</v>
      </c>
      <c r="N142" s="42" t="s">
        <v>85</v>
      </c>
    </row>
    <row r="143" spans="1:14" x14ac:dyDescent="0.2">
      <c r="A143" s="36">
        <v>0</v>
      </c>
      <c r="B143" s="32">
        <v>0</v>
      </c>
      <c r="C143" s="33">
        <v>0</v>
      </c>
      <c r="D143" s="33">
        <v>0</v>
      </c>
      <c r="E143" s="32"/>
      <c r="F143" s="32">
        <f>Data!B134</f>
        <v>0</v>
      </c>
      <c r="G143" s="32">
        <f>Data!C134</f>
        <v>0</v>
      </c>
      <c r="H143" s="33">
        <f>Data!D134</f>
        <v>0</v>
      </c>
      <c r="I143" s="33">
        <f>Data!H134</f>
        <v>0</v>
      </c>
      <c r="J143" s="32" t="s">
        <v>85</v>
      </c>
      <c r="K143" s="32">
        <v>0</v>
      </c>
      <c r="L143" s="32" t="s">
        <v>85</v>
      </c>
      <c r="M143" s="32">
        <v>0</v>
      </c>
      <c r="N143" s="42" t="s">
        <v>85</v>
      </c>
    </row>
    <row r="144" spans="1:14" x14ac:dyDescent="0.2">
      <c r="A144" s="36">
        <v>0</v>
      </c>
      <c r="B144" s="32">
        <v>0</v>
      </c>
      <c r="C144" s="33">
        <v>0</v>
      </c>
      <c r="D144" s="33">
        <v>0</v>
      </c>
      <c r="E144" s="32"/>
      <c r="F144" s="32">
        <f>Data!B135</f>
        <v>0</v>
      </c>
      <c r="G144" s="32">
        <f>Data!C135</f>
        <v>0</v>
      </c>
      <c r="H144" s="33">
        <f>Data!D135</f>
        <v>0</v>
      </c>
      <c r="I144" s="33">
        <f>Data!H135</f>
        <v>0</v>
      </c>
      <c r="J144" s="32" t="s">
        <v>85</v>
      </c>
      <c r="K144" s="32">
        <v>0</v>
      </c>
      <c r="L144" s="32" t="s">
        <v>85</v>
      </c>
      <c r="M144" s="32">
        <v>0</v>
      </c>
      <c r="N144" s="42" t="s">
        <v>85</v>
      </c>
    </row>
    <row r="145" spans="1:14" x14ac:dyDescent="0.2">
      <c r="A145" s="36">
        <v>0</v>
      </c>
      <c r="B145" s="32">
        <v>0</v>
      </c>
      <c r="C145" s="33">
        <v>0</v>
      </c>
      <c r="D145" s="33">
        <v>0</v>
      </c>
      <c r="E145" s="32"/>
      <c r="F145" s="32">
        <f>Data!B136</f>
        <v>0</v>
      </c>
      <c r="G145" s="32">
        <f>Data!C136</f>
        <v>0</v>
      </c>
      <c r="H145" s="33">
        <f>Data!D136</f>
        <v>0</v>
      </c>
      <c r="I145" s="33">
        <f>Data!H136</f>
        <v>0</v>
      </c>
      <c r="J145" s="32" t="s">
        <v>85</v>
      </c>
      <c r="K145" s="32">
        <v>0</v>
      </c>
      <c r="L145" s="32" t="s">
        <v>85</v>
      </c>
      <c r="M145" s="32">
        <v>0</v>
      </c>
      <c r="N145" s="42" t="s">
        <v>85</v>
      </c>
    </row>
    <row r="146" spans="1:14" x14ac:dyDescent="0.2">
      <c r="A146" s="36">
        <v>0</v>
      </c>
      <c r="B146" s="32">
        <v>0</v>
      </c>
      <c r="C146" s="33">
        <v>0</v>
      </c>
      <c r="D146" s="33">
        <v>0</v>
      </c>
      <c r="E146" s="32"/>
      <c r="F146" s="32">
        <f>Data!B137</f>
        <v>0</v>
      </c>
      <c r="G146" s="32">
        <f>Data!C137</f>
        <v>0</v>
      </c>
      <c r="H146" s="33">
        <f>Data!D137</f>
        <v>0</v>
      </c>
      <c r="I146" s="33">
        <f>Data!H137</f>
        <v>0</v>
      </c>
      <c r="J146" s="32" t="s">
        <v>85</v>
      </c>
      <c r="K146" s="32">
        <v>0</v>
      </c>
      <c r="L146" s="32" t="s">
        <v>85</v>
      </c>
      <c r="M146" s="32">
        <v>0</v>
      </c>
      <c r="N146" s="42" t="s">
        <v>85</v>
      </c>
    </row>
    <row r="147" spans="1:14" x14ac:dyDescent="0.2">
      <c r="A147" s="36">
        <v>0</v>
      </c>
      <c r="B147" s="32">
        <v>0</v>
      </c>
      <c r="C147" s="33">
        <v>0</v>
      </c>
      <c r="D147" s="33">
        <v>0</v>
      </c>
      <c r="E147" s="32"/>
      <c r="F147" s="32">
        <f>Data!B138</f>
        <v>0</v>
      </c>
      <c r="G147" s="32">
        <f>Data!C138</f>
        <v>0</v>
      </c>
      <c r="H147" s="33">
        <f>Data!D138</f>
        <v>0</v>
      </c>
      <c r="I147" s="33">
        <f>Data!H138</f>
        <v>0</v>
      </c>
      <c r="J147" s="32" t="s">
        <v>85</v>
      </c>
      <c r="K147" s="32">
        <v>0</v>
      </c>
      <c r="L147" s="32" t="s">
        <v>85</v>
      </c>
      <c r="M147" s="32">
        <v>0</v>
      </c>
      <c r="N147" s="42" t="s">
        <v>85</v>
      </c>
    </row>
    <row r="148" spans="1:14" x14ac:dyDescent="0.2">
      <c r="A148" s="36">
        <v>0</v>
      </c>
      <c r="B148" s="32">
        <v>0</v>
      </c>
      <c r="C148" s="33">
        <v>0</v>
      </c>
      <c r="D148" s="33">
        <v>0</v>
      </c>
      <c r="E148" s="32"/>
      <c r="F148" s="32">
        <f>Data!B139</f>
        <v>0</v>
      </c>
      <c r="G148" s="32">
        <f>Data!C139</f>
        <v>0</v>
      </c>
      <c r="H148" s="33">
        <f>Data!D139</f>
        <v>0</v>
      </c>
      <c r="I148" s="33">
        <f>Data!H139</f>
        <v>0</v>
      </c>
      <c r="J148" s="32" t="s">
        <v>85</v>
      </c>
      <c r="K148" s="32">
        <v>0</v>
      </c>
      <c r="L148" s="32" t="s">
        <v>85</v>
      </c>
      <c r="M148" s="32">
        <v>0</v>
      </c>
      <c r="N148" s="42" t="s">
        <v>85</v>
      </c>
    </row>
    <row r="149" spans="1:14" x14ac:dyDescent="0.2">
      <c r="A149" s="36">
        <v>0</v>
      </c>
      <c r="B149" s="32">
        <v>0</v>
      </c>
      <c r="C149" s="33">
        <v>0</v>
      </c>
      <c r="D149" s="33">
        <v>0</v>
      </c>
      <c r="E149" s="32"/>
      <c r="F149" s="32">
        <f>Data!B140</f>
        <v>0</v>
      </c>
      <c r="G149" s="32">
        <f>Data!C140</f>
        <v>0</v>
      </c>
      <c r="H149" s="33">
        <f>Data!D140</f>
        <v>0</v>
      </c>
      <c r="I149" s="33">
        <f>Data!H140</f>
        <v>0</v>
      </c>
      <c r="J149" s="32" t="s">
        <v>85</v>
      </c>
      <c r="K149" s="32">
        <v>0</v>
      </c>
      <c r="L149" s="32" t="s">
        <v>85</v>
      </c>
      <c r="M149" s="32">
        <v>0</v>
      </c>
      <c r="N149" s="42" t="s">
        <v>85</v>
      </c>
    </row>
    <row r="150" spans="1:14" x14ac:dyDescent="0.2">
      <c r="A150" s="36">
        <v>0</v>
      </c>
      <c r="B150" s="32">
        <v>0</v>
      </c>
      <c r="C150" s="33">
        <v>0</v>
      </c>
      <c r="D150" s="33">
        <v>0</v>
      </c>
      <c r="E150" s="32"/>
      <c r="F150" s="32">
        <f>Data!B141</f>
        <v>0</v>
      </c>
      <c r="G150" s="32">
        <f>Data!C141</f>
        <v>0</v>
      </c>
      <c r="H150" s="33">
        <f>Data!D141</f>
        <v>0</v>
      </c>
      <c r="I150" s="33">
        <f>Data!H141</f>
        <v>0</v>
      </c>
      <c r="J150" s="32" t="s">
        <v>85</v>
      </c>
      <c r="K150" s="32">
        <v>0</v>
      </c>
      <c r="L150" s="32" t="s">
        <v>85</v>
      </c>
      <c r="M150" s="32">
        <v>0</v>
      </c>
      <c r="N150" s="42" t="s">
        <v>85</v>
      </c>
    </row>
    <row r="151" spans="1:14" x14ac:dyDescent="0.2">
      <c r="A151" s="36">
        <v>0</v>
      </c>
      <c r="B151" s="32">
        <v>0</v>
      </c>
      <c r="C151" s="33">
        <v>0</v>
      </c>
      <c r="D151" s="33">
        <v>0</v>
      </c>
      <c r="E151" s="32"/>
      <c r="F151" s="32">
        <f>Data!B142</f>
        <v>0</v>
      </c>
      <c r="G151" s="32">
        <f>Data!C142</f>
        <v>0</v>
      </c>
      <c r="H151" s="33">
        <f>Data!D142</f>
        <v>0</v>
      </c>
      <c r="I151" s="33">
        <f>Data!H142</f>
        <v>0</v>
      </c>
      <c r="J151" s="32" t="s">
        <v>85</v>
      </c>
      <c r="K151" s="32">
        <v>0</v>
      </c>
      <c r="L151" s="32" t="s">
        <v>85</v>
      </c>
      <c r="M151" s="32">
        <v>0</v>
      </c>
      <c r="N151" s="42" t="s">
        <v>85</v>
      </c>
    </row>
    <row r="152" spans="1:14" x14ac:dyDescent="0.2">
      <c r="A152" s="36">
        <v>0</v>
      </c>
      <c r="B152" s="32">
        <v>0</v>
      </c>
      <c r="C152" s="33">
        <v>0</v>
      </c>
      <c r="D152" s="33">
        <v>0</v>
      </c>
      <c r="E152" s="32"/>
      <c r="F152" s="32">
        <f>Data!B143</f>
        <v>0</v>
      </c>
      <c r="G152" s="32">
        <f>Data!C143</f>
        <v>0</v>
      </c>
      <c r="H152" s="33">
        <f>Data!D143</f>
        <v>0</v>
      </c>
      <c r="I152" s="33">
        <f>Data!H143</f>
        <v>0</v>
      </c>
      <c r="J152" s="32" t="s">
        <v>85</v>
      </c>
      <c r="K152" s="32">
        <v>0</v>
      </c>
      <c r="L152" s="32" t="s">
        <v>85</v>
      </c>
      <c r="M152" s="32">
        <v>0</v>
      </c>
      <c r="N152" s="42" t="s">
        <v>85</v>
      </c>
    </row>
    <row r="153" spans="1:14" x14ac:dyDescent="0.2">
      <c r="A153" s="36">
        <v>0</v>
      </c>
      <c r="B153" s="32">
        <v>0</v>
      </c>
      <c r="C153" s="33">
        <v>0</v>
      </c>
      <c r="D153" s="33">
        <v>0</v>
      </c>
      <c r="E153" s="32"/>
      <c r="F153" s="32">
        <f>Data!B144</f>
        <v>0</v>
      </c>
      <c r="G153" s="32">
        <f>Data!C144</f>
        <v>0</v>
      </c>
      <c r="H153" s="33">
        <f>Data!D144</f>
        <v>0</v>
      </c>
      <c r="I153" s="33">
        <f>Data!H144</f>
        <v>0</v>
      </c>
      <c r="J153" s="32" t="s">
        <v>85</v>
      </c>
      <c r="K153" s="32">
        <v>0</v>
      </c>
      <c r="L153" s="32" t="s">
        <v>85</v>
      </c>
      <c r="M153" s="32">
        <v>0</v>
      </c>
      <c r="N153" s="42" t="s">
        <v>85</v>
      </c>
    </row>
    <row r="154" spans="1:14" x14ac:dyDescent="0.2">
      <c r="A154" s="36">
        <v>0</v>
      </c>
      <c r="B154" s="32">
        <v>0</v>
      </c>
      <c r="C154" s="33">
        <v>0</v>
      </c>
      <c r="D154" s="33">
        <v>0</v>
      </c>
      <c r="E154" s="32"/>
      <c r="F154" s="32">
        <f>Data!B145</f>
        <v>0</v>
      </c>
      <c r="G154" s="32">
        <f>Data!C145</f>
        <v>0</v>
      </c>
      <c r="H154" s="33">
        <f>Data!D145</f>
        <v>0</v>
      </c>
      <c r="I154" s="33">
        <f>Data!H145</f>
        <v>0</v>
      </c>
      <c r="J154" s="32" t="s">
        <v>85</v>
      </c>
      <c r="K154" s="32">
        <v>0</v>
      </c>
      <c r="L154" s="32" t="s">
        <v>85</v>
      </c>
      <c r="M154" s="32">
        <v>0</v>
      </c>
      <c r="N154" s="42" t="s">
        <v>85</v>
      </c>
    </row>
    <row r="155" spans="1:14" x14ac:dyDescent="0.2">
      <c r="A155" s="36">
        <v>0</v>
      </c>
      <c r="B155" s="32">
        <v>0</v>
      </c>
      <c r="C155" s="33">
        <v>0</v>
      </c>
      <c r="D155" s="33">
        <v>0</v>
      </c>
      <c r="E155" s="32"/>
      <c r="F155" s="32">
        <f>Data!B146</f>
        <v>0</v>
      </c>
      <c r="G155" s="32">
        <f>Data!C146</f>
        <v>0</v>
      </c>
      <c r="H155" s="33">
        <f>Data!D146</f>
        <v>0</v>
      </c>
      <c r="I155" s="33">
        <f>Data!H146</f>
        <v>0</v>
      </c>
      <c r="J155" s="32" t="s">
        <v>85</v>
      </c>
      <c r="K155" s="32">
        <v>0</v>
      </c>
      <c r="L155" s="32" t="s">
        <v>85</v>
      </c>
      <c r="M155" s="32">
        <v>0</v>
      </c>
      <c r="N155" s="42" t="s">
        <v>85</v>
      </c>
    </row>
    <row r="156" spans="1:14" x14ac:dyDescent="0.2">
      <c r="A156" s="36">
        <v>0</v>
      </c>
      <c r="B156" s="32">
        <v>0</v>
      </c>
      <c r="C156" s="33">
        <v>0</v>
      </c>
      <c r="D156" s="33">
        <v>0</v>
      </c>
      <c r="E156" s="32"/>
      <c r="F156" s="32">
        <f>Data!B147</f>
        <v>0</v>
      </c>
      <c r="G156" s="32">
        <f>Data!C147</f>
        <v>0</v>
      </c>
      <c r="H156" s="33">
        <f>Data!D147</f>
        <v>0</v>
      </c>
      <c r="I156" s="33">
        <f>Data!H147</f>
        <v>0</v>
      </c>
      <c r="J156" s="32" t="s">
        <v>85</v>
      </c>
      <c r="K156" s="32">
        <v>0</v>
      </c>
      <c r="L156" s="32" t="s">
        <v>85</v>
      </c>
      <c r="M156" s="32">
        <v>0</v>
      </c>
      <c r="N156" s="42" t="s">
        <v>85</v>
      </c>
    </row>
    <row r="157" spans="1:14" x14ac:dyDescent="0.2">
      <c r="A157" s="36">
        <v>0</v>
      </c>
      <c r="B157" s="32">
        <v>0</v>
      </c>
      <c r="C157" s="33">
        <v>0</v>
      </c>
      <c r="D157" s="33">
        <v>0</v>
      </c>
      <c r="E157" s="32"/>
      <c r="F157" s="32">
        <f>Data!B148</f>
        <v>0</v>
      </c>
      <c r="G157" s="32">
        <f>Data!C148</f>
        <v>0</v>
      </c>
      <c r="H157" s="33">
        <f>Data!D148</f>
        <v>0</v>
      </c>
      <c r="I157" s="33">
        <f>Data!H148</f>
        <v>0</v>
      </c>
      <c r="J157" s="32" t="s">
        <v>85</v>
      </c>
      <c r="K157" s="32">
        <v>0</v>
      </c>
      <c r="L157" s="32" t="s">
        <v>85</v>
      </c>
      <c r="M157" s="32">
        <v>0</v>
      </c>
      <c r="N157" s="42" t="s">
        <v>85</v>
      </c>
    </row>
    <row r="158" spans="1:14" x14ac:dyDescent="0.2">
      <c r="A158" s="36">
        <v>0</v>
      </c>
      <c r="B158" s="32">
        <v>0</v>
      </c>
      <c r="C158" s="33">
        <v>0</v>
      </c>
      <c r="D158" s="33">
        <v>0</v>
      </c>
      <c r="E158" s="32"/>
      <c r="F158" s="32">
        <f>Data!B149</f>
        <v>0</v>
      </c>
      <c r="G158" s="32">
        <f>Data!C149</f>
        <v>0</v>
      </c>
      <c r="H158" s="33">
        <f>Data!D149</f>
        <v>0</v>
      </c>
      <c r="I158" s="33">
        <f>Data!H149</f>
        <v>0</v>
      </c>
      <c r="J158" s="32" t="s">
        <v>85</v>
      </c>
      <c r="K158" s="32">
        <v>0</v>
      </c>
      <c r="L158" s="32" t="s">
        <v>85</v>
      </c>
      <c r="M158" s="32">
        <v>0</v>
      </c>
      <c r="N158" s="42" t="s">
        <v>85</v>
      </c>
    </row>
    <row r="159" spans="1:14" x14ac:dyDescent="0.2">
      <c r="A159" s="36">
        <v>0</v>
      </c>
      <c r="B159" s="32">
        <v>0</v>
      </c>
      <c r="C159" s="33">
        <v>0</v>
      </c>
      <c r="D159" s="33">
        <v>0</v>
      </c>
      <c r="E159" s="32"/>
      <c r="F159" s="32">
        <f>Data!B150</f>
        <v>0</v>
      </c>
      <c r="G159" s="32">
        <f>Data!C150</f>
        <v>0</v>
      </c>
      <c r="H159" s="33">
        <f>Data!D150</f>
        <v>0</v>
      </c>
      <c r="I159" s="33">
        <f>Data!H150</f>
        <v>0</v>
      </c>
      <c r="J159" s="32" t="s">
        <v>85</v>
      </c>
      <c r="K159" s="32">
        <v>0</v>
      </c>
      <c r="L159" s="32" t="s">
        <v>85</v>
      </c>
      <c r="M159" s="32">
        <v>0</v>
      </c>
      <c r="N159" s="42" t="s">
        <v>85</v>
      </c>
    </row>
    <row r="160" spans="1:14" x14ac:dyDescent="0.2">
      <c r="A160" s="36">
        <v>0</v>
      </c>
      <c r="B160" s="32">
        <v>0</v>
      </c>
      <c r="C160" s="33">
        <v>0</v>
      </c>
      <c r="D160" s="33">
        <v>0</v>
      </c>
      <c r="E160" s="32"/>
      <c r="F160" s="32">
        <f>Data!B151</f>
        <v>0</v>
      </c>
      <c r="G160" s="32">
        <f>Data!C151</f>
        <v>0</v>
      </c>
      <c r="H160" s="33">
        <f>Data!D151</f>
        <v>0</v>
      </c>
      <c r="I160" s="33">
        <f>Data!H151</f>
        <v>0</v>
      </c>
      <c r="J160" s="32" t="s">
        <v>85</v>
      </c>
      <c r="K160" s="32">
        <v>0</v>
      </c>
      <c r="L160" s="32" t="s">
        <v>85</v>
      </c>
      <c r="M160" s="32">
        <v>0</v>
      </c>
      <c r="N160" s="42" t="s">
        <v>85</v>
      </c>
    </row>
    <row r="161" spans="1:14" x14ac:dyDescent="0.2">
      <c r="A161" s="36">
        <v>0</v>
      </c>
      <c r="B161" s="32">
        <v>0</v>
      </c>
      <c r="C161" s="33">
        <v>0</v>
      </c>
      <c r="D161" s="33">
        <v>0</v>
      </c>
      <c r="E161" s="32"/>
      <c r="F161" s="32">
        <f>Data!B152</f>
        <v>0</v>
      </c>
      <c r="G161" s="32">
        <f>Data!C152</f>
        <v>0</v>
      </c>
      <c r="H161" s="33">
        <f>Data!D152</f>
        <v>0</v>
      </c>
      <c r="I161" s="33">
        <f>Data!H152</f>
        <v>0</v>
      </c>
      <c r="J161" s="32" t="s">
        <v>85</v>
      </c>
      <c r="K161" s="32">
        <v>0</v>
      </c>
      <c r="L161" s="32" t="s">
        <v>85</v>
      </c>
      <c r="M161" s="32">
        <v>0</v>
      </c>
      <c r="N161" s="42" t="s">
        <v>85</v>
      </c>
    </row>
    <row r="162" spans="1:14" x14ac:dyDescent="0.2">
      <c r="A162" s="36">
        <v>0</v>
      </c>
      <c r="B162" s="32">
        <v>0</v>
      </c>
      <c r="C162" s="33">
        <v>0</v>
      </c>
      <c r="D162" s="33">
        <v>0</v>
      </c>
      <c r="E162" s="32"/>
      <c r="F162" s="32">
        <f>Data!B153</f>
        <v>0</v>
      </c>
      <c r="G162" s="32">
        <f>Data!C153</f>
        <v>0</v>
      </c>
      <c r="H162" s="33">
        <f>Data!D153</f>
        <v>0</v>
      </c>
      <c r="I162" s="33">
        <f>Data!H153</f>
        <v>0</v>
      </c>
      <c r="J162" s="32" t="s">
        <v>85</v>
      </c>
      <c r="K162" s="32">
        <v>0</v>
      </c>
      <c r="L162" s="32" t="s">
        <v>85</v>
      </c>
      <c r="M162" s="32">
        <v>0</v>
      </c>
      <c r="N162" s="42" t="s">
        <v>85</v>
      </c>
    </row>
    <row r="163" spans="1:14" x14ac:dyDescent="0.2">
      <c r="A163" s="36">
        <v>0</v>
      </c>
      <c r="B163" s="32">
        <v>0</v>
      </c>
      <c r="C163" s="33">
        <v>0</v>
      </c>
      <c r="D163" s="33">
        <v>0</v>
      </c>
      <c r="E163" s="32"/>
      <c r="F163" s="32">
        <f>Data!B154</f>
        <v>0</v>
      </c>
      <c r="G163" s="32">
        <f>Data!C154</f>
        <v>0</v>
      </c>
      <c r="H163" s="33">
        <f>Data!D154</f>
        <v>0</v>
      </c>
      <c r="I163" s="33">
        <f>Data!H154</f>
        <v>0</v>
      </c>
      <c r="J163" s="32" t="s">
        <v>85</v>
      </c>
      <c r="K163" s="32">
        <v>0</v>
      </c>
      <c r="L163" s="32" t="s">
        <v>85</v>
      </c>
      <c r="M163" s="32">
        <v>0</v>
      </c>
      <c r="N163" s="42" t="s">
        <v>85</v>
      </c>
    </row>
    <row r="164" spans="1:14" x14ac:dyDescent="0.2">
      <c r="A164" s="36">
        <v>0</v>
      </c>
      <c r="B164" s="32">
        <v>0</v>
      </c>
      <c r="C164" s="33">
        <v>0</v>
      </c>
      <c r="D164" s="33">
        <v>0</v>
      </c>
      <c r="E164" s="32"/>
      <c r="F164" s="32">
        <f>Data!B155</f>
        <v>0</v>
      </c>
      <c r="G164" s="32">
        <f>Data!C155</f>
        <v>0</v>
      </c>
      <c r="H164" s="33">
        <f>Data!D155</f>
        <v>0</v>
      </c>
      <c r="I164" s="33">
        <f>Data!H155</f>
        <v>0</v>
      </c>
      <c r="J164" s="32" t="s">
        <v>85</v>
      </c>
      <c r="K164" s="32">
        <v>0</v>
      </c>
      <c r="L164" s="32" t="s">
        <v>85</v>
      </c>
      <c r="M164" s="32">
        <v>0</v>
      </c>
      <c r="N164" s="42" t="s">
        <v>85</v>
      </c>
    </row>
    <row r="165" spans="1:14" x14ac:dyDescent="0.2">
      <c r="A165" s="36">
        <v>0</v>
      </c>
      <c r="B165" s="32">
        <v>0</v>
      </c>
      <c r="C165" s="33">
        <v>0</v>
      </c>
      <c r="D165" s="33">
        <v>0</v>
      </c>
      <c r="E165" s="32"/>
      <c r="F165" s="32">
        <f>Data!B156</f>
        <v>0</v>
      </c>
      <c r="G165" s="32">
        <f>Data!C156</f>
        <v>0</v>
      </c>
      <c r="H165" s="33">
        <f>Data!D156</f>
        <v>0</v>
      </c>
      <c r="I165" s="33">
        <f>Data!H156</f>
        <v>0</v>
      </c>
      <c r="J165" s="32" t="s">
        <v>85</v>
      </c>
      <c r="K165" s="32">
        <v>0</v>
      </c>
      <c r="L165" s="32" t="s">
        <v>85</v>
      </c>
      <c r="M165" s="32">
        <v>0</v>
      </c>
      <c r="N165" s="42" t="s">
        <v>85</v>
      </c>
    </row>
    <row r="166" spans="1:14" x14ac:dyDescent="0.2">
      <c r="A166" s="36">
        <v>0</v>
      </c>
      <c r="B166" s="32">
        <v>0</v>
      </c>
      <c r="C166" s="33">
        <v>0</v>
      </c>
      <c r="D166" s="33">
        <v>0</v>
      </c>
      <c r="E166" s="32"/>
      <c r="F166" s="32">
        <f>Data!B157</f>
        <v>0</v>
      </c>
      <c r="G166" s="32">
        <f>Data!C157</f>
        <v>0</v>
      </c>
      <c r="H166" s="33">
        <f>Data!D157</f>
        <v>0</v>
      </c>
      <c r="I166" s="33">
        <f>Data!H157</f>
        <v>0</v>
      </c>
      <c r="J166" s="32" t="s">
        <v>85</v>
      </c>
      <c r="K166" s="32">
        <v>0</v>
      </c>
      <c r="L166" s="32" t="s">
        <v>85</v>
      </c>
      <c r="M166" s="32">
        <v>0</v>
      </c>
      <c r="N166" s="42" t="s">
        <v>85</v>
      </c>
    </row>
    <row r="167" spans="1:14" x14ac:dyDescent="0.2">
      <c r="A167" s="36">
        <v>0</v>
      </c>
      <c r="B167" s="32">
        <v>0</v>
      </c>
      <c r="C167" s="33">
        <v>0</v>
      </c>
      <c r="D167" s="33">
        <v>0</v>
      </c>
      <c r="E167" s="32"/>
      <c r="F167" s="32">
        <f>Data!B158</f>
        <v>0</v>
      </c>
      <c r="G167" s="32">
        <f>Data!C158</f>
        <v>0</v>
      </c>
      <c r="H167" s="33">
        <f>Data!D158</f>
        <v>0</v>
      </c>
      <c r="I167" s="33">
        <f>Data!H158</f>
        <v>0</v>
      </c>
      <c r="J167" s="32" t="s">
        <v>85</v>
      </c>
      <c r="K167" s="32">
        <v>0</v>
      </c>
      <c r="L167" s="32" t="s">
        <v>85</v>
      </c>
      <c r="M167" s="32">
        <v>0</v>
      </c>
      <c r="N167" s="42" t="s">
        <v>85</v>
      </c>
    </row>
    <row r="168" spans="1:14" x14ac:dyDescent="0.2">
      <c r="A168" s="36">
        <v>0</v>
      </c>
      <c r="B168" s="32">
        <v>0</v>
      </c>
      <c r="C168" s="33">
        <v>0</v>
      </c>
      <c r="D168" s="33">
        <v>0</v>
      </c>
      <c r="E168" s="32"/>
      <c r="F168" s="32">
        <f>Data!B159</f>
        <v>0</v>
      </c>
      <c r="G168" s="32">
        <f>Data!C159</f>
        <v>0</v>
      </c>
      <c r="H168" s="33">
        <f>Data!D159</f>
        <v>0</v>
      </c>
      <c r="I168" s="33">
        <f>Data!H159</f>
        <v>0</v>
      </c>
      <c r="J168" s="32" t="s">
        <v>85</v>
      </c>
      <c r="K168" s="32">
        <v>0</v>
      </c>
      <c r="L168" s="32" t="s">
        <v>85</v>
      </c>
      <c r="M168" s="32">
        <v>0</v>
      </c>
      <c r="N168" s="42" t="s">
        <v>85</v>
      </c>
    </row>
    <row r="169" spans="1:14" x14ac:dyDescent="0.2">
      <c r="A169" s="36">
        <v>0</v>
      </c>
      <c r="B169" s="32">
        <v>0</v>
      </c>
      <c r="C169" s="33">
        <v>0</v>
      </c>
      <c r="D169" s="33">
        <v>0</v>
      </c>
      <c r="E169" s="32"/>
      <c r="F169" s="32">
        <f>Data!B160</f>
        <v>0</v>
      </c>
      <c r="G169" s="32">
        <f>Data!C160</f>
        <v>0</v>
      </c>
      <c r="H169" s="33">
        <f>Data!D160</f>
        <v>0</v>
      </c>
      <c r="I169" s="33">
        <f>Data!H160</f>
        <v>0</v>
      </c>
      <c r="J169" s="32" t="s">
        <v>85</v>
      </c>
      <c r="K169" s="32">
        <v>0</v>
      </c>
      <c r="L169" s="32" t="s">
        <v>85</v>
      </c>
      <c r="M169" s="32">
        <v>0</v>
      </c>
      <c r="N169" s="42" t="s">
        <v>85</v>
      </c>
    </row>
    <row r="170" spans="1:14" x14ac:dyDescent="0.2">
      <c r="A170" s="36">
        <v>0</v>
      </c>
      <c r="B170" s="32">
        <v>0</v>
      </c>
      <c r="C170" s="33">
        <v>0</v>
      </c>
      <c r="D170" s="33">
        <v>0</v>
      </c>
      <c r="E170" s="32"/>
      <c r="F170" s="32">
        <f>Data!B161</f>
        <v>0</v>
      </c>
      <c r="G170" s="32">
        <f>Data!C161</f>
        <v>0</v>
      </c>
      <c r="H170" s="33">
        <f>Data!D161</f>
        <v>0</v>
      </c>
      <c r="I170" s="33">
        <f>Data!H161</f>
        <v>0</v>
      </c>
      <c r="J170" s="32" t="s">
        <v>85</v>
      </c>
      <c r="K170" s="32">
        <v>0</v>
      </c>
      <c r="L170" s="32" t="s">
        <v>85</v>
      </c>
      <c r="M170" s="32">
        <v>0</v>
      </c>
      <c r="N170" s="42" t="s">
        <v>85</v>
      </c>
    </row>
    <row r="171" spans="1:14" x14ac:dyDescent="0.2">
      <c r="A171" s="36">
        <v>0</v>
      </c>
      <c r="B171" s="32">
        <v>0</v>
      </c>
      <c r="C171" s="33">
        <v>0</v>
      </c>
      <c r="D171" s="33">
        <v>0</v>
      </c>
      <c r="E171" s="32"/>
      <c r="F171" s="32">
        <f>Data!B162</f>
        <v>0</v>
      </c>
      <c r="G171" s="32">
        <f>Data!C162</f>
        <v>0</v>
      </c>
      <c r="H171" s="33">
        <f>Data!D162</f>
        <v>0</v>
      </c>
      <c r="I171" s="33">
        <f>Data!H162</f>
        <v>0</v>
      </c>
      <c r="J171" s="32" t="s">
        <v>85</v>
      </c>
      <c r="K171" s="32">
        <v>0</v>
      </c>
      <c r="L171" s="32" t="s">
        <v>85</v>
      </c>
      <c r="M171" s="32">
        <v>0</v>
      </c>
      <c r="N171" s="42" t="s">
        <v>85</v>
      </c>
    </row>
    <row r="172" spans="1:14" x14ac:dyDescent="0.2">
      <c r="A172" s="36">
        <v>0</v>
      </c>
      <c r="B172" s="32">
        <v>0</v>
      </c>
      <c r="C172" s="33">
        <v>0</v>
      </c>
      <c r="D172" s="33">
        <v>0</v>
      </c>
      <c r="E172" s="32"/>
      <c r="F172" s="32">
        <f>Data!B163</f>
        <v>0</v>
      </c>
      <c r="G172" s="32">
        <f>Data!C163</f>
        <v>0</v>
      </c>
      <c r="H172" s="33">
        <f>Data!D163</f>
        <v>0</v>
      </c>
      <c r="I172" s="33">
        <f>Data!H163</f>
        <v>0</v>
      </c>
      <c r="J172" s="32" t="s">
        <v>85</v>
      </c>
      <c r="K172" s="32">
        <v>0</v>
      </c>
      <c r="L172" s="32" t="s">
        <v>85</v>
      </c>
      <c r="M172" s="32">
        <v>0</v>
      </c>
      <c r="N172" s="42" t="s">
        <v>85</v>
      </c>
    </row>
    <row r="173" spans="1:14" x14ac:dyDescent="0.2">
      <c r="A173" s="36">
        <v>0</v>
      </c>
      <c r="B173" s="32">
        <v>0</v>
      </c>
      <c r="C173" s="33">
        <v>0</v>
      </c>
      <c r="D173" s="33">
        <v>0</v>
      </c>
      <c r="E173" s="32"/>
      <c r="F173" s="32">
        <f>Data!B164</f>
        <v>0</v>
      </c>
      <c r="G173" s="32">
        <f>Data!C164</f>
        <v>0</v>
      </c>
      <c r="H173" s="33">
        <f>Data!D164</f>
        <v>0</v>
      </c>
      <c r="I173" s="33">
        <f>Data!H164</f>
        <v>0</v>
      </c>
      <c r="J173" s="32" t="s">
        <v>85</v>
      </c>
      <c r="K173" s="32">
        <v>0</v>
      </c>
      <c r="L173" s="32" t="s">
        <v>85</v>
      </c>
      <c r="M173" s="32">
        <v>0</v>
      </c>
      <c r="N173" s="42" t="s">
        <v>85</v>
      </c>
    </row>
    <row r="174" spans="1:14" x14ac:dyDescent="0.2">
      <c r="A174" s="36">
        <v>0</v>
      </c>
      <c r="B174" s="32">
        <v>0</v>
      </c>
      <c r="C174" s="33">
        <v>0</v>
      </c>
      <c r="D174" s="33">
        <v>0</v>
      </c>
      <c r="E174" s="32"/>
      <c r="F174" s="32">
        <f>Data!B165</f>
        <v>0</v>
      </c>
      <c r="G174" s="32">
        <f>Data!C165</f>
        <v>0</v>
      </c>
      <c r="H174" s="33">
        <f>Data!D165</f>
        <v>0</v>
      </c>
      <c r="I174" s="33">
        <f>Data!H165</f>
        <v>0</v>
      </c>
      <c r="J174" s="32" t="s">
        <v>85</v>
      </c>
      <c r="K174" s="32">
        <v>0</v>
      </c>
      <c r="L174" s="32" t="s">
        <v>85</v>
      </c>
      <c r="M174" s="32">
        <v>0</v>
      </c>
      <c r="N174" s="42" t="s">
        <v>85</v>
      </c>
    </row>
    <row r="175" spans="1:14" x14ac:dyDescent="0.2">
      <c r="A175" s="36">
        <v>0</v>
      </c>
      <c r="B175" s="32">
        <v>0</v>
      </c>
      <c r="C175" s="33">
        <v>0</v>
      </c>
      <c r="D175" s="33">
        <v>0</v>
      </c>
      <c r="E175" s="32"/>
      <c r="F175" s="32">
        <f>Data!B166</f>
        <v>0</v>
      </c>
      <c r="G175" s="32">
        <f>Data!C166</f>
        <v>0</v>
      </c>
      <c r="H175" s="33">
        <f>Data!D166</f>
        <v>0</v>
      </c>
      <c r="I175" s="33">
        <f>Data!H166</f>
        <v>0</v>
      </c>
      <c r="J175" s="32" t="s">
        <v>85</v>
      </c>
      <c r="K175" s="32">
        <v>0</v>
      </c>
      <c r="L175" s="32" t="s">
        <v>85</v>
      </c>
      <c r="M175" s="32">
        <v>0</v>
      </c>
      <c r="N175" s="42" t="s">
        <v>85</v>
      </c>
    </row>
    <row r="176" spans="1:14" x14ac:dyDescent="0.2">
      <c r="A176" s="36">
        <v>0</v>
      </c>
      <c r="B176" s="32">
        <v>0</v>
      </c>
      <c r="C176" s="33">
        <v>0</v>
      </c>
      <c r="D176" s="33">
        <v>0</v>
      </c>
      <c r="E176" s="32"/>
      <c r="F176" s="32">
        <f>Data!B167</f>
        <v>0</v>
      </c>
      <c r="G176" s="32">
        <f>Data!C167</f>
        <v>0</v>
      </c>
      <c r="H176" s="33">
        <f>Data!D167</f>
        <v>0</v>
      </c>
      <c r="I176" s="33">
        <f>Data!H167</f>
        <v>0</v>
      </c>
      <c r="J176" s="32" t="s">
        <v>85</v>
      </c>
      <c r="K176" s="32">
        <v>0</v>
      </c>
      <c r="L176" s="32" t="s">
        <v>85</v>
      </c>
      <c r="M176" s="32">
        <v>0</v>
      </c>
      <c r="N176" s="42" t="s">
        <v>85</v>
      </c>
    </row>
    <row r="177" spans="1:14" x14ac:dyDescent="0.2">
      <c r="A177" s="36">
        <v>0</v>
      </c>
      <c r="B177" s="32">
        <v>0</v>
      </c>
      <c r="C177" s="33">
        <v>0</v>
      </c>
      <c r="D177" s="33">
        <v>0</v>
      </c>
      <c r="E177" s="32"/>
      <c r="F177" s="32">
        <f>Data!B168</f>
        <v>0</v>
      </c>
      <c r="G177" s="32">
        <f>Data!C168</f>
        <v>0</v>
      </c>
      <c r="H177" s="33">
        <f>Data!D168</f>
        <v>0</v>
      </c>
      <c r="I177" s="33">
        <f>Data!H168</f>
        <v>0</v>
      </c>
      <c r="J177" s="32" t="s">
        <v>85</v>
      </c>
      <c r="K177" s="32">
        <v>0</v>
      </c>
      <c r="L177" s="32" t="s">
        <v>85</v>
      </c>
      <c r="M177" s="32">
        <v>0</v>
      </c>
      <c r="N177" s="42" t="s">
        <v>85</v>
      </c>
    </row>
    <row r="178" spans="1:14" x14ac:dyDescent="0.2">
      <c r="A178" s="36">
        <v>0</v>
      </c>
      <c r="B178" s="32">
        <v>0</v>
      </c>
      <c r="C178" s="33">
        <v>0</v>
      </c>
      <c r="D178" s="33">
        <v>0</v>
      </c>
      <c r="E178" s="32"/>
      <c r="F178" s="32">
        <f>Data!B169</f>
        <v>0</v>
      </c>
      <c r="G178" s="32">
        <f>Data!C169</f>
        <v>0</v>
      </c>
      <c r="H178" s="33">
        <f>Data!D169</f>
        <v>0</v>
      </c>
      <c r="I178" s="33">
        <f>Data!H169</f>
        <v>0</v>
      </c>
      <c r="J178" s="32" t="s">
        <v>85</v>
      </c>
      <c r="K178" s="32">
        <v>0</v>
      </c>
      <c r="L178" s="32" t="s">
        <v>85</v>
      </c>
      <c r="M178" s="32">
        <v>0</v>
      </c>
      <c r="N178" s="42" t="s">
        <v>85</v>
      </c>
    </row>
    <row r="179" spans="1:14" x14ac:dyDescent="0.2">
      <c r="A179" s="36">
        <v>0</v>
      </c>
      <c r="B179" s="32">
        <v>0</v>
      </c>
      <c r="C179" s="33">
        <v>0</v>
      </c>
      <c r="D179" s="33">
        <v>0</v>
      </c>
      <c r="E179" s="32"/>
      <c r="F179" s="32">
        <f>Data!B170</f>
        <v>0</v>
      </c>
      <c r="G179" s="32">
        <f>Data!C170</f>
        <v>0</v>
      </c>
      <c r="H179" s="33">
        <f>Data!D170</f>
        <v>0</v>
      </c>
      <c r="I179" s="33">
        <f>Data!H170</f>
        <v>0</v>
      </c>
      <c r="J179" s="32" t="s">
        <v>85</v>
      </c>
      <c r="K179" s="32">
        <v>0</v>
      </c>
      <c r="L179" s="32" t="s">
        <v>85</v>
      </c>
      <c r="M179" s="32">
        <v>0</v>
      </c>
      <c r="N179" s="42" t="s">
        <v>85</v>
      </c>
    </row>
    <row r="180" spans="1:14" x14ac:dyDescent="0.2">
      <c r="A180" s="36">
        <v>0</v>
      </c>
      <c r="B180" s="32">
        <v>0</v>
      </c>
      <c r="C180" s="33">
        <v>0</v>
      </c>
      <c r="D180" s="33">
        <v>0</v>
      </c>
      <c r="E180" s="32"/>
      <c r="F180" s="32">
        <f>Data!B171</f>
        <v>0</v>
      </c>
      <c r="G180" s="32">
        <f>Data!C171</f>
        <v>0</v>
      </c>
      <c r="H180" s="33">
        <f>Data!D171</f>
        <v>0</v>
      </c>
      <c r="I180" s="33">
        <f>Data!H171</f>
        <v>0</v>
      </c>
      <c r="J180" s="32" t="s">
        <v>85</v>
      </c>
      <c r="K180" s="32">
        <v>0</v>
      </c>
      <c r="L180" s="32" t="s">
        <v>85</v>
      </c>
      <c r="M180" s="32">
        <v>0</v>
      </c>
      <c r="N180" s="42" t="s">
        <v>85</v>
      </c>
    </row>
    <row r="181" spans="1:14" x14ac:dyDescent="0.2">
      <c r="A181" s="36">
        <v>0</v>
      </c>
      <c r="B181" s="32">
        <v>0</v>
      </c>
      <c r="C181" s="33">
        <v>0</v>
      </c>
      <c r="D181" s="33">
        <v>0</v>
      </c>
      <c r="E181" s="32"/>
      <c r="F181" s="32">
        <f>Data!B172</f>
        <v>0</v>
      </c>
      <c r="G181" s="32">
        <f>Data!C172</f>
        <v>0</v>
      </c>
      <c r="H181" s="33">
        <f>Data!D172</f>
        <v>0</v>
      </c>
      <c r="I181" s="33">
        <f>Data!H172</f>
        <v>0</v>
      </c>
      <c r="J181" s="32" t="s">
        <v>85</v>
      </c>
      <c r="K181" s="32">
        <v>0</v>
      </c>
      <c r="L181" s="32" t="s">
        <v>85</v>
      </c>
      <c r="M181" s="32">
        <v>0</v>
      </c>
      <c r="N181" s="42" t="s">
        <v>85</v>
      </c>
    </row>
    <row r="182" spans="1:14" x14ac:dyDescent="0.2">
      <c r="A182" s="36">
        <v>0</v>
      </c>
      <c r="B182" s="32">
        <v>0</v>
      </c>
      <c r="C182" s="33">
        <v>0</v>
      </c>
      <c r="D182" s="33">
        <v>0</v>
      </c>
      <c r="E182" s="32"/>
      <c r="F182" s="32">
        <f>Data!B173</f>
        <v>0</v>
      </c>
      <c r="G182" s="32">
        <f>Data!C173</f>
        <v>0</v>
      </c>
      <c r="H182" s="33">
        <f>Data!D173</f>
        <v>0</v>
      </c>
      <c r="I182" s="33">
        <f>Data!H173</f>
        <v>0</v>
      </c>
      <c r="J182" s="32" t="s">
        <v>85</v>
      </c>
      <c r="K182" s="32">
        <v>0</v>
      </c>
      <c r="L182" s="32" t="s">
        <v>85</v>
      </c>
      <c r="M182" s="32">
        <v>0</v>
      </c>
      <c r="N182" s="42" t="s">
        <v>85</v>
      </c>
    </row>
    <row r="183" spans="1:14" x14ac:dyDescent="0.2">
      <c r="A183" s="36">
        <v>0</v>
      </c>
      <c r="B183" s="32">
        <v>0</v>
      </c>
      <c r="C183" s="33">
        <v>0</v>
      </c>
      <c r="D183" s="33">
        <v>0</v>
      </c>
      <c r="E183" s="32"/>
      <c r="F183" s="32">
        <f>Data!B174</f>
        <v>0</v>
      </c>
      <c r="G183" s="32">
        <f>Data!C174</f>
        <v>0</v>
      </c>
      <c r="H183" s="33">
        <f>Data!D174</f>
        <v>0</v>
      </c>
      <c r="I183" s="33">
        <f>Data!H174</f>
        <v>0</v>
      </c>
      <c r="J183" s="32" t="s">
        <v>85</v>
      </c>
      <c r="K183" s="32">
        <v>0</v>
      </c>
      <c r="L183" s="32" t="s">
        <v>85</v>
      </c>
      <c r="M183" s="32">
        <v>0</v>
      </c>
      <c r="N183" s="42" t="s">
        <v>85</v>
      </c>
    </row>
    <row r="184" spans="1:14" x14ac:dyDescent="0.2">
      <c r="A184" s="36">
        <v>0</v>
      </c>
      <c r="B184" s="32">
        <v>0</v>
      </c>
      <c r="C184" s="33">
        <v>0</v>
      </c>
      <c r="D184" s="33">
        <v>0</v>
      </c>
      <c r="E184" s="32"/>
      <c r="F184" s="32">
        <f>Data!B175</f>
        <v>0</v>
      </c>
      <c r="G184" s="32">
        <f>Data!C175</f>
        <v>0</v>
      </c>
      <c r="H184" s="33">
        <f>Data!D175</f>
        <v>0</v>
      </c>
      <c r="I184" s="33">
        <f>Data!H175</f>
        <v>0</v>
      </c>
      <c r="J184" s="32" t="s">
        <v>85</v>
      </c>
      <c r="K184" s="32">
        <v>0</v>
      </c>
      <c r="L184" s="32" t="s">
        <v>85</v>
      </c>
      <c r="M184" s="32">
        <v>0</v>
      </c>
      <c r="N184" s="42" t="s">
        <v>85</v>
      </c>
    </row>
    <row r="185" spans="1:14" x14ac:dyDescent="0.2">
      <c r="A185" s="36">
        <v>0</v>
      </c>
      <c r="B185" s="32">
        <v>0</v>
      </c>
      <c r="C185" s="33">
        <v>0</v>
      </c>
      <c r="D185" s="33">
        <v>0</v>
      </c>
      <c r="E185" s="32"/>
      <c r="F185" s="32">
        <f>Data!B176</f>
        <v>0</v>
      </c>
      <c r="G185" s="32">
        <f>Data!C176</f>
        <v>0</v>
      </c>
      <c r="H185" s="33">
        <f>Data!D176</f>
        <v>0</v>
      </c>
      <c r="I185" s="33">
        <f>Data!H176</f>
        <v>0</v>
      </c>
      <c r="J185" s="32" t="s">
        <v>85</v>
      </c>
      <c r="K185" s="32">
        <v>0</v>
      </c>
      <c r="L185" s="32" t="s">
        <v>85</v>
      </c>
      <c r="M185" s="32">
        <v>0</v>
      </c>
      <c r="N185" s="42" t="s">
        <v>85</v>
      </c>
    </row>
    <row r="186" spans="1:14" x14ac:dyDescent="0.2">
      <c r="A186" s="36">
        <v>0</v>
      </c>
      <c r="B186" s="32">
        <v>0</v>
      </c>
      <c r="C186" s="33">
        <v>0</v>
      </c>
      <c r="D186" s="33">
        <v>0</v>
      </c>
      <c r="E186" s="32"/>
      <c r="F186" s="32">
        <f>Data!B177</f>
        <v>0</v>
      </c>
      <c r="G186" s="32">
        <f>Data!C177</f>
        <v>0</v>
      </c>
      <c r="H186" s="33">
        <f>Data!D177</f>
        <v>0</v>
      </c>
      <c r="I186" s="33">
        <f>Data!H177</f>
        <v>0</v>
      </c>
      <c r="J186" s="32" t="s">
        <v>85</v>
      </c>
      <c r="K186" s="32">
        <v>0</v>
      </c>
      <c r="L186" s="32" t="s">
        <v>85</v>
      </c>
      <c r="M186" s="32">
        <v>0</v>
      </c>
      <c r="N186" s="42" t="s">
        <v>85</v>
      </c>
    </row>
    <row r="187" spans="1:14" x14ac:dyDescent="0.2">
      <c r="A187" s="36">
        <v>0</v>
      </c>
      <c r="B187" s="32">
        <v>0</v>
      </c>
      <c r="C187" s="33">
        <v>0</v>
      </c>
      <c r="D187" s="33">
        <v>0</v>
      </c>
      <c r="E187" s="32"/>
      <c r="F187" s="32">
        <f>Data!B178</f>
        <v>0</v>
      </c>
      <c r="G187" s="32">
        <f>Data!C178</f>
        <v>0</v>
      </c>
      <c r="H187" s="33">
        <f>Data!D178</f>
        <v>0</v>
      </c>
      <c r="I187" s="33">
        <f>Data!H178</f>
        <v>0</v>
      </c>
      <c r="J187" s="32" t="s">
        <v>85</v>
      </c>
      <c r="K187" s="32">
        <v>0</v>
      </c>
      <c r="L187" s="32" t="s">
        <v>85</v>
      </c>
      <c r="M187" s="32">
        <v>0</v>
      </c>
      <c r="N187" s="42" t="s">
        <v>85</v>
      </c>
    </row>
    <row r="188" spans="1:14" x14ac:dyDescent="0.2">
      <c r="A188" s="36">
        <v>0</v>
      </c>
      <c r="B188" s="32">
        <v>0</v>
      </c>
      <c r="C188" s="33">
        <v>0</v>
      </c>
      <c r="D188" s="33">
        <v>0</v>
      </c>
      <c r="E188" s="32"/>
      <c r="F188" s="32">
        <f>Data!B179</f>
        <v>0</v>
      </c>
      <c r="G188" s="32">
        <f>Data!C179</f>
        <v>0</v>
      </c>
      <c r="H188" s="33">
        <f>Data!D179</f>
        <v>0</v>
      </c>
      <c r="I188" s="33">
        <f>Data!H179</f>
        <v>0</v>
      </c>
      <c r="J188" s="32" t="s">
        <v>85</v>
      </c>
      <c r="K188" s="32">
        <v>0</v>
      </c>
      <c r="L188" s="32" t="s">
        <v>85</v>
      </c>
      <c r="M188" s="32">
        <v>0</v>
      </c>
      <c r="N188" s="42" t="s">
        <v>85</v>
      </c>
    </row>
    <row r="189" spans="1:14" x14ac:dyDescent="0.2">
      <c r="A189" s="36">
        <v>0</v>
      </c>
      <c r="B189" s="32">
        <v>0</v>
      </c>
      <c r="C189" s="33">
        <v>0</v>
      </c>
      <c r="D189" s="33">
        <v>0</v>
      </c>
      <c r="E189" s="32"/>
      <c r="F189" s="32">
        <f>Data!B180</f>
        <v>0</v>
      </c>
      <c r="G189" s="32">
        <f>Data!C180</f>
        <v>0</v>
      </c>
      <c r="H189" s="33">
        <f>Data!D180</f>
        <v>0</v>
      </c>
      <c r="I189" s="33">
        <f>Data!H180</f>
        <v>0</v>
      </c>
      <c r="J189" s="32" t="s">
        <v>85</v>
      </c>
      <c r="K189" s="32">
        <v>0</v>
      </c>
      <c r="L189" s="32" t="s">
        <v>85</v>
      </c>
      <c r="M189" s="32">
        <v>0</v>
      </c>
      <c r="N189" s="42" t="s">
        <v>85</v>
      </c>
    </row>
    <row r="190" spans="1:14" x14ac:dyDescent="0.2">
      <c r="A190" s="36">
        <v>0</v>
      </c>
      <c r="B190" s="32">
        <v>0</v>
      </c>
      <c r="C190" s="33">
        <v>0</v>
      </c>
      <c r="D190" s="33">
        <v>0</v>
      </c>
      <c r="E190" s="32"/>
      <c r="F190" s="32">
        <f>Data!B181</f>
        <v>0</v>
      </c>
      <c r="G190" s="32">
        <f>Data!C181</f>
        <v>0</v>
      </c>
      <c r="H190" s="33">
        <f>Data!D181</f>
        <v>0</v>
      </c>
      <c r="I190" s="33">
        <f>Data!H181</f>
        <v>0</v>
      </c>
      <c r="J190" s="32" t="s">
        <v>85</v>
      </c>
      <c r="K190" s="32">
        <v>0</v>
      </c>
      <c r="L190" s="32" t="s">
        <v>85</v>
      </c>
      <c r="M190" s="32">
        <v>0</v>
      </c>
      <c r="N190" s="42" t="s">
        <v>85</v>
      </c>
    </row>
    <row r="191" spans="1:14" x14ac:dyDescent="0.2">
      <c r="A191" s="36">
        <v>0</v>
      </c>
      <c r="B191" s="32">
        <v>0</v>
      </c>
      <c r="C191" s="33">
        <v>0</v>
      </c>
      <c r="D191" s="33">
        <v>0</v>
      </c>
      <c r="E191" s="32"/>
      <c r="F191" s="32">
        <f>Data!B182</f>
        <v>0</v>
      </c>
      <c r="G191" s="32">
        <f>Data!C182</f>
        <v>0</v>
      </c>
      <c r="H191" s="33">
        <f>Data!D182</f>
        <v>0</v>
      </c>
      <c r="I191" s="33">
        <f>Data!H182</f>
        <v>0</v>
      </c>
      <c r="J191" s="32" t="s">
        <v>85</v>
      </c>
      <c r="K191" s="32">
        <v>0</v>
      </c>
      <c r="L191" s="32" t="s">
        <v>85</v>
      </c>
      <c r="M191" s="32">
        <v>0</v>
      </c>
      <c r="N191" s="42" t="s">
        <v>85</v>
      </c>
    </row>
    <row r="192" spans="1:14" x14ac:dyDescent="0.2">
      <c r="A192" s="36">
        <v>0</v>
      </c>
      <c r="B192" s="32">
        <v>0</v>
      </c>
      <c r="C192" s="33">
        <v>0</v>
      </c>
      <c r="D192" s="33">
        <v>0</v>
      </c>
      <c r="E192" s="32"/>
      <c r="F192" s="32">
        <f>Data!B183</f>
        <v>0</v>
      </c>
      <c r="G192" s="32">
        <f>Data!C183</f>
        <v>0</v>
      </c>
      <c r="H192" s="33">
        <f>Data!D183</f>
        <v>0</v>
      </c>
      <c r="I192" s="33">
        <f>Data!H183</f>
        <v>0</v>
      </c>
      <c r="J192" s="32" t="s">
        <v>85</v>
      </c>
      <c r="K192" s="32">
        <v>0</v>
      </c>
      <c r="L192" s="32" t="s">
        <v>85</v>
      </c>
      <c r="M192" s="32">
        <v>0</v>
      </c>
      <c r="N192" s="42" t="s">
        <v>85</v>
      </c>
    </row>
    <row r="193" spans="1:14" x14ac:dyDescent="0.2">
      <c r="A193" s="36">
        <v>0</v>
      </c>
      <c r="B193" s="32">
        <v>0</v>
      </c>
      <c r="C193" s="33">
        <v>0</v>
      </c>
      <c r="D193" s="33">
        <v>0</v>
      </c>
      <c r="E193" s="32"/>
      <c r="F193" s="32">
        <f>Data!B184</f>
        <v>0</v>
      </c>
      <c r="G193" s="32">
        <f>Data!C184</f>
        <v>0</v>
      </c>
      <c r="H193" s="33">
        <f>Data!D184</f>
        <v>0</v>
      </c>
      <c r="I193" s="33">
        <f>Data!H184</f>
        <v>0</v>
      </c>
      <c r="J193" s="32" t="s">
        <v>85</v>
      </c>
      <c r="K193" s="32">
        <v>0</v>
      </c>
      <c r="L193" s="32" t="s">
        <v>85</v>
      </c>
      <c r="M193" s="32">
        <v>0</v>
      </c>
      <c r="N193" s="42" t="s">
        <v>85</v>
      </c>
    </row>
    <row r="194" spans="1:14" x14ac:dyDescent="0.2">
      <c r="A194" s="36">
        <v>0</v>
      </c>
      <c r="B194" s="32">
        <v>0</v>
      </c>
      <c r="C194" s="33">
        <v>0</v>
      </c>
      <c r="D194" s="33">
        <v>0</v>
      </c>
      <c r="E194" s="32"/>
      <c r="F194" s="32">
        <f>Data!B185</f>
        <v>0</v>
      </c>
      <c r="G194" s="32">
        <f>Data!C185</f>
        <v>0</v>
      </c>
      <c r="H194" s="33">
        <f>Data!D185</f>
        <v>0</v>
      </c>
      <c r="I194" s="33">
        <f>Data!H185</f>
        <v>0</v>
      </c>
      <c r="J194" s="32" t="s">
        <v>85</v>
      </c>
      <c r="K194" s="32">
        <v>0</v>
      </c>
      <c r="L194" s="32" t="s">
        <v>85</v>
      </c>
      <c r="M194" s="32">
        <v>0</v>
      </c>
      <c r="N194" s="42" t="s">
        <v>85</v>
      </c>
    </row>
    <row r="195" spans="1:14" x14ac:dyDescent="0.2">
      <c r="A195" s="36">
        <v>0</v>
      </c>
      <c r="B195" s="32">
        <v>0</v>
      </c>
      <c r="C195" s="33">
        <v>0</v>
      </c>
      <c r="D195" s="33">
        <v>0</v>
      </c>
      <c r="E195" s="32"/>
      <c r="F195" s="32">
        <f>Data!B186</f>
        <v>0</v>
      </c>
      <c r="G195" s="32">
        <f>Data!C186</f>
        <v>0</v>
      </c>
      <c r="H195" s="33">
        <f>Data!D186</f>
        <v>0</v>
      </c>
      <c r="I195" s="33">
        <f>Data!H186</f>
        <v>0</v>
      </c>
      <c r="J195" s="32" t="s">
        <v>85</v>
      </c>
      <c r="K195" s="32">
        <v>0</v>
      </c>
      <c r="L195" s="32" t="s">
        <v>85</v>
      </c>
      <c r="M195" s="32">
        <v>0</v>
      </c>
      <c r="N195" s="42" t="s">
        <v>85</v>
      </c>
    </row>
    <row r="196" spans="1:14" x14ac:dyDescent="0.2">
      <c r="A196" s="36">
        <v>0</v>
      </c>
      <c r="B196" s="32">
        <v>0</v>
      </c>
      <c r="C196" s="33">
        <v>0</v>
      </c>
      <c r="D196" s="33">
        <v>0</v>
      </c>
      <c r="E196" s="32"/>
      <c r="F196" s="32">
        <f>Data!B187</f>
        <v>0</v>
      </c>
      <c r="G196" s="32">
        <f>Data!C187</f>
        <v>0</v>
      </c>
      <c r="H196" s="33">
        <f>Data!D187</f>
        <v>0</v>
      </c>
      <c r="I196" s="33">
        <f>Data!H187</f>
        <v>0</v>
      </c>
      <c r="J196" s="32" t="s">
        <v>85</v>
      </c>
      <c r="K196" s="32">
        <v>0</v>
      </c>
      <c r="L196" s="32" t="s">
        <v>85</v>
      </c>
      <c r="M196" s="32">
        <v>0</v>
      </c>
      <c r="N196" s="42" t="s">
        <v>85</v>
      </c>
    </row>
    <row r="197" spans="1:14" x14ac:dyDescent="0.2">
      <c r="A197" s="36">
        <v>0</v>
      </c>
      <c r="B197" s="32">
        <v>0</v>
      </c>
      <c r="C197" s="33">
        <v>0</v>
      </c>
      <c r="D197" s="33">
        <v>0</v>
      </c>
      <c r="E197" s="32"/>
      <c r="F197" s="32">
        <f>Data!B188</f>
        <v>0</v>
      </c>
      <c r="G197" s="32">
        <f>Data!C188</f>
        <v>0</v>
      </c>
      <c r="H197" s="33">
        <f>Data!D188</f>
        <v>0</v>
      </c>
      <c r="I197" s="33">
        <f>Data!H188</f>
        <v>0</v>
      </c>
      <c r="J197" s="32" t="s">
        <v>85</v>
      </c>
      <c r="K197" s="32">
        <v>0</v>
      </c>
      <c r="L197" s="32" t="s">
        <v>85</v>
      </c>
      <c r="M197" s="32">
        <v>0</v>
      </c>
      <c r="N197" s="42" t="s">
        <v>85</v>
      </c>
    </row>
    <row r="198" spans="1:14" x14ac:dyDescent="0.2">
      <c r="A198" s="36">
        <v>0</v>
      </c>
      <c r="B198" s="32">
        <v>0</v>
      </c>
      <c r="C198" s="33">
        <v>0</v>
      </c>
      <c r="D198" s="33">
        <v>0</v>
      </c>
      <c r="E198" s="32"/>
      <c r="F198" s="32">
        <f>Data!B189</f>
        <v>0</v>
      </c>
      <c r="G198" s="32">
        <f>Data!C189</f>
        <v>0</v>
      </c>
      <c r="H198" s="33">
        <f>Data!D189</f>
        <v>0</v>
      </c>
      <c r="I198" s="33">
        <f>Data!H189</f>
        <v>0</v>
      </c>
      <c r="J198" s="32" t="s">
        <v>85</v>
      </c>
      <c r="K198" s="32">
        <v>0</v>
      </c>
      <c r="L198" s="32" t="s">
        <v>85</v>
      </c>
      <c r="M198" s="32">
        <v>0</v>
      </c>
      <c r="N198" s="42" t="s">
        <v>85</v>
      </c>
    </row>
    <row r="199" spans="1:14" x14ac:dyDescent="0.2">
      <c r="A199" s="36">
        <v>0</v>
      </c>
      <c r="B199" s="32">
        <v>0</v>
      </c>
      <c r="C199" s="33">
        <v>0</v>
      </c>
      <c r="D199" s="33">
        <v>0</v>
      </c>
      <c r="E199" s="32"/>
      <c r="F199" s="32">
        <f>Data!B190</f>
        <v>0</v>
      </c>
      <c r="G199" s="32">
        <f>Data!C190</f>
        <v>0</v>
      </c>
      <c r="H199" s="33">
        <f>Data!D190</f>
        <v>0</v>
      </c>
      <c r="I199" s="33">
        <f>Data!H190</f>
        <v>0</v>
      </c>
      <c r="J199" s="32" t="s">
        <v>85</v>
      </c>
      <c r="K199" s="32">
        <v>0</v>
      </c>
      <c r="L199" s="32" t="s">
        <v>85</v>
      </c>
      <c r="M199" s="32">
        <v>0</v>
      </c>
      <c r="N199" s="42" t="s">
        <v>85</v>
      </c>
    </row>
    <row r="200" spans="1:14" x14ac:dyDescent="0.2">
      <c r="A200" s="36">
        <v>0</v>
      </c>
      <c r="B200" s="32">
        <v>0</v>
      </c>
      <c r="C200" s="33">
        <v>0</v>
      </c>
      <c r="D200" s="33">
        <v>0</v>
      </c>
      <c r="E200" s="32"/>
      <c r="F200" s="32">
        <f>Data!B191</f>
        <v>0</v>
      </c>
      <c r="G200" s="32">
        <f>Data!C191</f>
        <v>0</v>
      </c>
      <c r="H200" s="33">
        <f>Data!D191</f>
        <v>0</v>
      </c>
      <c r="I200" s="33">
        <f>Data!H191</f>
        <v>0</v>
      </c>
      <c r="J200" s="32" t="s">
        <v>85</v>
      </c>
      <c r="K200" s="32">
        <v>0</v>
      </c>
      <c r="L200" s="32" t="s">
        <v>85</v>
      </c>
      <c r="M200" s="32">
        <v>0</v>
      </c>
      <c r="N200" s="42" t="s">
        <v>85</v>
      </c>
    </row>
    <row r="201" spans="1:14" x14ac:dyDescent="0.2">
      <c r="A201" s="36">
        <v>0</v>
      </c>
      <c r="B201" s="32">
        <v>0</v>
      </c>
      <c r="C201" s="33">
        <v>0</v>
      </c>
      <c r="D201" s="33">
        <v>0</v>
      </c>
      <c r="E201" s="32"/>
      <c r="F201" s="32">
        <f>Data!B192</f>
        <v>0</v>
      </c>
      <c r="G201" s="32">
        <f>Data!C192</f>
        <v>0</v>
      </c>
      <c r="H201" s="33">
        <f>Data!D192</f>
        <v>0</v>
      </c>
      <c r="I201" s="33">
        <f>Data!H192</f>
        <v>0</v>
      </c>
      <c r="J201" s="32" t="s">
        <v>85</v>
      </c>
      <c r="K201" s="32">
        <v>0</v>
      </c>
      <c r="L201" s="32" t="s">
        <v>85</v>
      </c>
      <c r="M201" s="32">
        <v>0</v>
      </c>
      <c r="N201" s="42" t="s">
        <v>85</v>
      </c>
    </row>
    <row r="202" spans="1:14" x14ac:dyDescent="0.2">
      <c r="A202" s="36">
        <v>0</v>
      </c>
      <c r="B202" s="32">
        <v>0</v>
      </c>
      <c r="C202" s="33">
        <v>0</v>
      </c>
      <c r="D202" s="33">
        <v>0</v>
      </c>
      <c r="E202" s="32"/>
      <c r="F202" s="32">
        <f>Data!B193</f>
        <v>0</v>
      </c>
      <c r="G202" s="32">
        <f>Data!C193</f>
        <v>0</v>
      </c>
      <c r="H202" s="33">
        <f>Data!D193</f>
        <v>0</v>
      </c>
      <c r="I202" s="33">
        <f>Data!H193</f>
        <v>0</v>
      </c>
      <c r="J202" s="32" t="s">
        <v>85</v>
      </c>
      <c r="K202" s="32">
        <v>0</v>
      </c>
      <c r="L202" s="32" t="s">
        <v>85</v>
      </c>
      <c r="M202" s="32">
        <v>0</v>
      </c>
      <c r="N202" s="42" t="s">
        <v>85</v>
      </c>
    </row>
    <row r="203" spans="1:14" x14ac:dyDescent="0.2">
      <c r="A203" s="36">
        <v>0</v>
      </c>
      <c r="B203" s="32">
        <v>0</v>
      </c>
      <c r="C203" s="33">
        <v>0</v>
      </c>
      <c r="D203" s="33">
        <v>0</v>
      </c>
      <c r="E203" s="32"/>
      <c r="F203" s="32">
        <f>Data!B194</f>
        <v>0</v>
      </c>
      <c r="G203" s="32">
        <f>Data!C194</f>
        <v>0</v>
      </c>
      <c r="H203" s="33">
        <f>Data!D194</f>
        <v>0</v>
      </c>
      <c r="I203" s="33">
        <f>Data!H194</f>
        <v>0</v>
      </c>
      <c r="J203" s="32" t="s">
        <v>85</v>
      </c>
      <c r="K203" s="32">
        <v>0</v>
      </c>
      <c r="L203" s="32" t="s">
        <v>85</v>
      </c>
      <c r="M203" s="32">
        <v>0</v>
      </c>
      <c r="N203" s="42" t="s">
        <v>85</v>
      </c>
    </row>
    <row r="204" spans="1:14" x14ac:dyDescent="0.2">
      <c r="A204" s="36">
        <v>0</v>
      </c>
      <c r="B204" s="32">
        <v>0</v>
      </c>
      <c r="C204" s="33">
        <v>0</v>
      </c>
      <c r="D204" s="33">
        <v>0</v>
      </c>
      <c r="E204" s="32"/>
      <c r="F204" s="32">
        <f>Data!B195</f>
        <v>0</v>
      </c>
      <c r="G204" s="32">
        <f>Data!C195</f>
        <v>0</v>
      </c>
      <c r="H204" s="33">
        <f>Data!D195</f>
        <v>0</v>
      </c>
      <c r="I204" s="33">
        <f>Data!H195</f>
        <v>0</v>
      </c>
      <c r="J204" s="32" t="s">
        <v>85</v>
      </c>
      <c r="K204" s="32">
        <v>0</v>
      </c>
      <c r="L204" s="32" t="s">
        <v>85</v>
      </c>
      <c r="M204" s="32">
        <v>0</v>
      </c>
      <c r="N204" s="42" t="s">
        <v>85</v>
      </c>
    </row>
    <row r="205" spans="1:14" x14ac:dyDescent="0.2">
      <c r="A205" s="36">
        <v>0</v>
      </c>
      <c r="B205" s="32">
        <v>0</v>
      </c>
      <c r="C205" s="33">
        <v>0</v>
      </c>
      <c r="D205" s="33">
        <v>0</v>
      </c>
      <c r="E205" s="32"/>
      <c r="F205" s="32">
        <f>Data!B196</f>
        <v>0</v>
      </c>
      <c r="G205" s="32">
        <f>Data!C196</f>
        <v>0</v>
      </c>
      <c r="H205" s="33">
        <f>Data!D196</f>
        <v>0</v>
      </c>
      <c r="I205" s="33">
        <f>Data!H196</f>
        <v>0</v>
      </c>
      <c r="J205" s="32" t="s">
        <v>85</v>
      </c>
      <c r="K205" s="32">
        <v>0</v>
      </c>
      <c r="L205" s="32" t="s">
        <v>85</v>
      </c>
      <c r="M205" s="32">
        <v>0</v>
      </c>
      <c r="N205" s="42" t="s">
        <v>85</v>
      </c>
    </row>
    <row r="206" spans="1:14" x14ac:dyDescent="0.2">
      <c r="A206" s="36">
        <v>0</v>
      </c>
      <c r="B206" s="32">
        <v>0</v>
      </c>
      <c r="C206" s="33">
        <v>0</v>
      </c>
      <c r="D206" s="33">
        <v>0</v>
      </c>
      <c r="E206" s="32"/>
      <c r="F206" s="32">
        <f>Data!B197</f>
        <v>0</v>
      </c>
      <c r="G206" s="32">
        <f>Data!C197</f>
        <v>0</v>
      </c>
      <c r="H206" s="33">
        <f>Data!D197</f>
        <v>0</v>
      </c>
      <c r="I206" s="33">
        <f>Data!H197</f>
        <v>0</v>
      </c>
      <c r="J206" s="32" t="s">
        <v>85</v>
      </c>
      <c r="K206" s="32">
        <v>0</v>
      </c>
      <c r="L206" s="32" t="s">
        <v>85</v>
      </c>
      <c r="M206" s="32">
        <v>0</v>
      </c>
      <c r="N206" s="42" t="s">
        <v>85</v>
      </c>
    </row>
    <row r="207" spans="1:14" x14ac:dyDescent="0.2">
      <c r="A207" s="36">
        <v>0</v>
      </c>
      <c r="B207" s="32">
        <v>0</v>
      </c>
      <c r="C207" s="33">
        <v>0</v>
      </c>
      <c r="D207" s="33">
        <v>0</v>
      </c>
      <c r="E207" s="32"/>
      <c r="F207" s="32">
        <f>Data!B198</f>
        <v>0</v>
      </c>
      <c r="G207" s="32">
        <f>Data!C198</f>
        <v>0</v>
      </c>
      <c r="H207" s="33">
        <f>Data!D198</f>
        <v>0</v>
      </c>
      <c r="I207" s="33">
        <f>Data!H198</f>
        <v>0</v>
      </c>
      <c r="J207" s="32" t="s">
        <v>85</v>
      </c>
      <c r="K207" s="32">
        <v>0</v>
      </c>
      <c r="L207" s="32" t="s">
        <v>85</v>
      </c>
      <c r="M207" s="32">
        <v>0</v>
      </c>
      <c r="N207" s="42" t="s">
        <v>85</v>
      </c>
    </row>
    <row r="208" spans="1:14" x14ac:dyDescent="0.2">
      <c r="A208" s="36">
        <v>0</v>
      </c>
      <c r="B208" s="32">
        <v>0</v>
      </c>
      <c r="C208" s="33">
        <v>0</v>
      </c>
      <c r="D208" s="33">
        <v>0</v>
      </c>
      <c r="E208" s="32"/>
      <c r="F208" s="32">
        <f>Data!B199</f>
        <v>0</v>
      </c>
      <c r="G208" s="32">
        <f>Data!C199</f>
        <v>0</v>
      </c>
      <c r="H208" s="33">
        <f>Data!D199</f>
        <v>0</v>
      </c>
      <c r="I208" s="33">
        <f>Data!H199</f>
        <v>0</v>
      </c>
      <c r="J208" s="32" t="s">
        <v>85</v>
      </c>
      <c r="K208" s="32">
        <v>0</v>
      </c>
      <c r="L208" s="32" t="s">
        <v>85</v>
      </c>
      <c r="M208" s="32">
        <v>0</v>
      </c>
      <c r="N208" s="42" t="s">
        <v>85</v>
      </c>
    </row>
    <row r="209" spans="1:14" x14ac:dyDescent="0.2">
      <c r="A209" s="36">
        <v>0</v>
      </c>
      <c r="B209" s="32">
        <v>0</v>
      </c>
      <c r="C209" s="33">
        <v>0</v>
      </c>
      <c r="D209" s="33">
        <v>0</v>
      </c>
      <c r="E209" s="32"/>
      <c r="F209" s="32">
        <f>Data!B200</f>
        <v>0</v>
      </c>
      <c r="G209" s="32">
        <f>Data!C200</f>
        <v>0</v>
      </c>
      <c r="H209" s="33">
        <f>Data!D200</f>
        <v>0</v>
      </c>
      <c r="I209" s="33">
        <f>Data!H200</f>
        <v>0</v>
      </c>
      <c r="J209" s="32" t="s">
        <v>85</v>
      </c>
      <c r="K209" s="32">
        <v>0</v>
      </c>
      <c r="L209" s="32" t="s">
        <v>85</v>
      </c>
      <c r="M209" s="32">
        <v>0</v>
      </c>
      <c r="N209" s="42" t="s">
        <v>85</v>
      </c>
    </row>
    <row r="210" spans="1:14" x14ac:dyDescent="0.2">
      <c r="A210" s="36">
        <v>0</v>
      </c>
      <c r="B210" s="32">
        <v>0</v>
      </c>
      <c r="C210" s="33">
        <v>0</v>
      </c>
      <c r="D210" s="33">
        <v>0</v>
      </c>
      <c r="E210" s="32"/>
      <c r="F210" s="32">
        <f>Data!B201</f>
        <v>0</v>
      </c>
      <c r="G210" s="32">
        <f>Data!C201</f>
        <v>0</v>
      </c>
      <c r="H210" s="33">
        <f>Data!D201</f>
        <v>0</v>
      </c>
      <c r="I210" s="33">
        <f>Data!H201</f>
        <v>0</v>
      </c>
      <c r="J210" s="32" t="s">
        <v>85</v>
      </c>
      <c r="K210" s="32">
        <v>0</v>
      </c>
      <c r="L210" s="32" t="s">
        <v>85</v>
      </c>
      <c r="M210" s="32">
        <v>0</v>
      </c>
      <c r="N210" s="42" t="s">
        <v>85</v>
      </c>
    </row>
    <row r="211" spans="1:14" x14ac:dyDescent="0.2">
      <c r="A211" s="36">
        <v>0</v>
      </c>
      <c r="B211" s="32">
        <v>0</v>
      </c>
      <c r="C211" s="33">
        <v>0</v>
      </c>
      <c r="D211" s="33">
        <v>0</v>
      </c>
      <c r="E211" s="32"/>
      <c r="F211" s="32">
        <f>Data!B202</f>
        <v>0</v>
      </c>
      <c r="G211" s="32">
        <f>Data!C202</f>
        <v>0</v>
      </c>
      <c r="H211" s="33">
        <f>Data!D202</f>
        <v>0</v>
      </c>
      <c r="I211" s="33">
        <f>Data!H202</f>
        <v>0</v>
      </c>
      <c r="J211" s="32" t="s">
        <v>85</v>
      </c>
      <c r="K211" s="32">
        <v>0</v>
      </c>
      <c r="L211" s="32" t="s">
        <v>85</v>
      </c>
      <c r="M211" s="32">
        <v>0</v>
      </c>
      <c r="N211" s="42" t="s">
        <v>85</v>
      </c>
    </row>
    <row r="212" spans="1:14" x14ac:dyDescent="0.2">
      <c r="A212" s="36">
        <v>0</v>
      </c>
      <c r="B212" s="32">
        <v>0</v>
      </c>
      <c r="C212" s="33">
        <v>0</v>
      </c>
      <c r="D212" s="33">
        <v>0</v>
      </c>
      <c r="E212" s="32"/>
      <c r="F212" s="32">
        <f>Data!B203</f>
        <v>0</v>
      </c>
      <c r="G212" s="32">
        <f>Data!C203</f>
        <v>0</v>
      </c>
      <c r="H212" s="33">
        <f>Data!D203</f>
        <v>0</v>
      </c>
      <c r="I212" s="33">
        <f>Data!H203</f>
        <v>0</v>
      </c>
      <c r="J212" s="32" t="s">
        <v>85</v>
      </c>
      <c r="K212" s="32">
        <v>0</v>
      </c>
      <c r="L212" s="32" t="s">
        <v>85</v>
      </c>
      <c r="M212" s="32">
        <v>0</v>
      </c>
      <c r="N212" s="42" t="s">
        <v>85</v>
      </c>
    </row>
    <row r="213" spans="1:14" x14ac:dyDescent="0.2">
      <c r="A213" s="36">
        <v>0</v>
      </c>
      <c r="B213" s="32">
        <v>0</v>
      </c>
      <c r="C213" s="33">
        <v>0</v>
      </c>
      <c r="D213" s="33">
        <v>0</v>
      </c>
      <c r="E213" s="32"/>
      <c r="F213" s="32">
        <f>Data!B204</f>
        <v>0</v>
      </c>
      <c r="G213" s="32">
        <f>Data!C204</f>
        <v>0</v>
      </c>
      <c r="H213" s="33">
        <f>Data!D204</f>
        <v>0</v>
      </c>
      <c r="I213" s="33">
        <f>Data!H204</f>
        <v>0</v>
      </c>
      <c r="J213" s="32" t="s">
        <v>85</v>
      </c>
      <c r="K213" s="32">
        <v>0</v>
      </c>
      <c r="L213" s="32" t="s">
        <v>85</v>
      </c>
      <c r="M213" s="32">
        <v>0</v>
      </c>
      <c r="N213" s="42" t="s">
        <v>85</v>
      </c>
    </row>
    <row r="214" spans="1:14" x14ac:dyDescent="0.2">
      <c r="A214" s="36">
        <v>0</v>
      </c>
      <c r="B214" s="32">
        <v>0</v>
      </c>
      <c r="C214" s="33">
        <v>0</v>
      </c>
      <c r="D214" s="33">
        <v>0</v>
      </c>
      <c r="E214" s="32"/>
      <c r="F214" s="32">
        <f>Data!B205</f>
        <v>0</v>
      </c>
      <c r="G214" s="32">
        <f>Data!C205</f>
        <v>0</v>
      </c>
      <c r="H214" s="33">
        <f>Data!D205</f>
        <v>0</v>
      </c>
      <c r="I214" s="33">
        <f>Data!H205</f>
        <v>0</v>
      </c>
      <c r="J214" s="32" t="s">
        <v>85</v>
      </c>
      <c r="K214" s="32">
        <v>0</v>
      </c>
      <c r="L214" s="32" t="s">
        <v>85</v>
      </c>
      <c r="M214" s="32">
        <v>0</v>
      </c>
      <c r="N214" s="42" t="s">
        <v>85</v>
      </c>
    </row>
    <row r="215" spans="1:14" x14ac:dyDescent="0.2">
      <c r="A215" s="36">
        <v>0</v>
      </c>
      <c r="B215" s="32">
        <v>0</v>
      </c>
      <c r="C215" s="33">
        <v>0</v>
      </c>
      <c r="D215" s="33">
        <v>0</v>
      </c>
      <c r="E215" s="32"/>
      <c r="F215" s="32">
        <f>Data!B206</f>
        <v>0</v>
      </c>
      <c r="G215" s="32">
        <f>Data!C206</f>
        <v>0</v>
      </c>
      <c r="H215" s="33">
        <f>Data!D206</f>
        <v>0</v>
      </c>
      <c r="I215" s="33">
        <f>Data!H206</f>
        <v>0</v>
      </c>
      <c r="J215" s="32" t="s">
        <v>85</v>
      </c>
      <c r="K215" s="32">
        <v>0</v>
      </c>
      <c r="L215" s="32" t="s">
        <v>85</v>
      </c>
      <c r="M215" s="32">
        <v>0</v>
      </c>
      <c r="N215" s="42" t="s">
        <v>85</v>
      </c>
    </row>
    <row r="216" spans="1:14" x14ac:dyDescent="0.2">
      <c r="A216" s="36">
        <v>0</v>
      </c>
      <c r="B216" s="32">
        <v>0</v>
      </c>
      <c r="C216" s="33">
        <v>0</v>
      </c>
      <c r="D216" s="33">
        <v>0</v>
      </c>
      <c r="E216" s="32"/>
      <c r="F216" s="32">
        <f>Data!B207</f>
        <v>0</v>
      </c>
      <c r="G216" s="32">
        <f>Data!C207</f>
        <v>0</v>
      </c>
      <c r="H216" s="33">
        <f>Data!D207</f>
        <v>0</v>
      </c>
      <c r="I216" s="33">
        <f>Data!H207</f>
        <v>0</v>
      </c>
      <c r="J216" s="32" t="s">
        <v>85</v>
      </c>
      <c r="K216" s="32">
        <v>0</v>
      </c>
      <c r="L216" s="32" t="s">
        <v>85</v>
      </c>
      <c r="M216" s="32">
        <v>0</v>
      </c>
      <c r="N216" s="42" t="s">
        <v>85</v>
      </c>
    </row>
    <row r="217" spans="1:14" x14ac:dyDescent="0.2">
      <c r="A217" s="36">
        <v>0</v>
      </c>
      <c r="B217" s="32">
        <v>0</v>
      </c>
      <c r="C217" s="33">
        <v>0</v>
      </c>
      <c r="D217" s="33">
        <v>0</v>
      </c>
      <c r="E217" s="32"/>
      <c r="F217" s="32">
        <f>Data!B208</f>
        <v>0</v>
      </c>
      <c r="G217" s="32">
        <f>Data!C208</f>
        <v>0</v>
      </c>
      <c r="H217" s="33">
        <f>Data!D208</f>
        <v>0</v>
      </c>
      <c r="I217" s="33">
        <f>Data!H208</f>
        <v>0</v>
      </c>
      <c r="J217" s="32" t="s">
        <v>85</v>
      </c>
      <c r="K217" s="32">
        <v>0</v>
      </c>
      <c r="L217" s="32" t="s">
        <v>85</v>
      </c>
      <c r="M217" s="32">
        <v>0</v>
      </c>
      <c r="N217" s="42" t="s">
        <v>85</v>
      </c>
    </row>
    <row r="218" spans="1:14" x14ac:dyDescent="0.2">
      <c r="A218" s="36">
        <v>0</v>
      </c>
      <c r="B218" s="32">
        <v>0</v>
      </c>
      <c r="C218" s="33">
        <v>0</v>
      </c>
      <c r="D218" s="33">
        <v>0</v>
      </c>
      <c r="E218" s="32"/>
      <c r="F218" s="32">
        <f>Data!B209</f>
        <v>0</v>
      </c>
      <c r="G218" s="32">
        <f>Data!C209</f>
        <v>0</v>
      </c>
      <c r="H218" s="33">
        <f>Data!D209</f>
        <v>0</v>
      </c>
      <c r="I218" s="33">
        <f>Data!H209</f>
        <v>0</v>
      </c>
      <c r="J218" s="32" t="s">
        <v>85</v>
      </c>
      <c r="K218" s="32">
        <v>0</v>
      </c>
      <c r="L218" s="32" t="s">
        <v>85</v>
      </c>
      <c r="M218" s="32">
        <v>0</v>
      </c>
      <c r="N218" s="42" t="s">
        <v>85</v>
      </c>
    </row>
    <row r="219" spans="1:14" x14ac:dyDescent="0.2">
      <c r="A219" s="36">
        <v>0</v>
      </c>
      <c r="B219" s="32">
        <v>0</v>
      </c>
      <c r="C219" s="33">
        <v>0</v>
      </c>
      <c r="D219" s="33">
        <v>0</v>
      </c>
      <c r="E219" s="32"/>
      <c r="F219" s="32">
        <f>Data!B210</f>
        <v>0</v>
      </c>
      <c r="G219" s="32">
        <f>Data!C210</f>
        <v>0</v>
      </c>
      <c r="H219" s="33">
        <f>Data!D210</f>
        <v>0</v>
      </c>
      <c r="I219" s="33">
        <f>Data!H210</f>
        <v>0</v>
      </c>
      <c r="J219" s="32" t="s">
        <v>85</v>
      </c>
      <c r="K219" s="32">
        <v>0</v>
      </c>
      <c r="L219" s="32" t="s">
        <v>85</v>
      </c>
      <c r="M219" s="32">
        <v>0</v>
      </c>
      <c r="N219" s="42" t="s">
        <v>85</v>
      </c>
    </row>
    <row r="220" spans="1:14" x14ac:dyDescent="0.2">
      <c r="A220" s="36">
        <v>0</v>
      </c>
      <c r="B220" s="32">
        <v>0</v>
      </c>
      <c r="C220" s="33">
        <v>0</v>
      </c>
      <c r="D220" s="33">
        <v>0</v>
      </c>
      <c r="E220" s="32"/>
      <c r="F220" s="32">
        <f>Data!B211</f>
        <v>0</v>
      </c>
      <c r="G220" s="32">
        <f>Data!C211</f>
        <v>0</v>
      </c>
      <c r="H220" s="33">
        <f>Data!D211</f>
        <v>0</v>
      </c>
      <c r="I220" s="33">
        <f>Data!H211</f>
        <v>0</v>
      </c>
      <c r="J220" s="32" t="s">
        <v>85</v>
      </c>
      <c r="K220" s="32">
        <v>0</v>
      </c>
      <c r="L220" s="32" t="s">
        <v>85</v>
      </c>
      <c r="M220" s="32">
        <v>0</v>
      </c>
      <c r="N220" s="42" t="s">
        <v>85</v>
      </c>
    </row>
    <row r="221" spans="1:14" x14ac:dyDescent="0.2">
      <c r="A221" s="36">
        <v>0</v>
      </c>
      <c r="B221" s="32">
        <v>0</v>
      </c>
      <c r="C221" s="33">
        <v>0</v>
      </c>
      <c r="D221" s="33">
        <v>0</v>
      </c>
      <c r="E221" s="32"/>
      <c r="F221" s="32">
        <f>Data!B212</f>
        <v>0</v>
      </c>
      <c r="G221" s="32">
        <f>Data!C212</f>
        <v>0</v>
      </c>
      <c r="H221" s="33">
        <f>Data!D212</f>
        <v>0</v>
      </c>
      <c r="I221" s="33">
        <f>Data!H212</f>
        <v>0</v>
      </c>
      <c r="J221" s="32" t="s">
        <v>85</v>
      </c>
      <c r="K221" s="32">
        <v>0</v>
      </c>
      <c r="L221" s="32" t="s">
        <v>85</v>
      </c>
      <c r="M221" s="32">
        <v>0</v>
      </c>
      <c r="N221" s="42" t="s">
        <v>85</v>
      </c>
    </row>
    <row r="222" spans="1:14" x14ac:dyDescent="0.2">
      <c r="A222" s="36">
        <v>0</v>
      </c>
      <c r="B222" s="32">
        <v>0</v>
      </c>
      <c r="C222" s="33">
        <v>0</v>
      </c>
      <c r="D222" s="33">
        <v>0</v>
      </c>
      <c r="E222" s="32"/>
      <c r="F222" s="32">
        <f>Data!B213</f>
        <v>0</v>
      </c>
      <c r="G222" s="32">
        <f>Data!C213</f>
        <v>0</v>
      </c>
      <c r="H222" s="33">
        <f>Data!D213</f>
        <v>0</v>
      </c>
      <c r="I222" s="33">
        <f>Data!H213</f>
        <v>0</v>
      </c>
      <c r="J222" s="32" t="s">
        <v>85</v>
      </c>
      <c r="K222" s="32">
        <v>0</v>
      </c>
      <c r="L222" s="32" t="s">
        <v>85</v>
      </c>
      <c r="M222" s="32">
        <v>0</v>
      </c>
      <c r="N222" s="42" t="s">
        <v>85</v>
      </c>
    </row>
    <row r="223" spans="1:14" x14ac:dyDescent="0.2">
      <c r="A223" s="36">
        <v>0</v>
      </c>
      <c r="B223" s="32">
        <v>0</v>
      </c>
      <c r="C223" s="33">
        <v>0</v>
      </c>
      <c r="D223" s="33">
        <v>0</v>
      </c>
      <c r="E223" s="32"/>
      <c r="F223" s="32">
        <f>Data!B214</f>
        <v>0</v>
      </c>
      <c r="G223" s="32">
        <f>Data!C214</f>
        <v>0</v>
      </c>
      <c r="H223" s="33">
        <f>Data!D214</f>
        <v>0</v>
      </c>
      <c r="I223" s="33">
        <f>Data!H214</f>
        <v>0</v>
      </c>
      <c r="J223" s="32" t="s">
        <v>85</v>
      </c>
      <c r="K223" s="32">
        <v>0</v>
      </c>
      <c r="L223" s="32" t="s">
        <v>85</v>
      </c>
      <c r="M223" s="32">
        <v>0</v>
      </c>
      <c r="N223" s="42" t="s">
        <v>85</v>
      </c>
    </row>
    <row r="224" spans="1:14" x14ac:dyDescent="0.2">
      <c r="A224" s="36">
        <v>0</v>
      </c>
      <c r="B224" s="32">
        <v>0</v>
      </c>
      <c r="C224" s="33">
        <v>0</v>
      </c>
      <c r="D224" s="33">
        <v>0</v>
      </c>
      <c r="E224" s="32"/>
      <c r="F224" s="32">
        <f>Data!B215</f>
        <v>0</v>
      </c>
      <c r="G224" s="32">
        <f>Data!C215</f>
        <v>0</v>
      </c>
      <c r="H224" s="33">
        <f>Data!D215</f>
        <v>0</v>
      </c>
      <c r="I224" s="33">
        <f>Data!H215</f>
        <v>0</v>
      </c>
      <c r="J224" s="32" t="s">
        <v>85</v>
      </c>
      <c r="K224" s="32">
        <v>0</v>
      </c>
      <c r="L224" s="32" t="s">
        <v>85</v>
      </c>
      <c r="M224" s="32">
        <v>0</v>
      </c>
      <c r="N224" s="42" t="s">
        <v>85</v>
      </c>
    </row>
    <row r="225" spans="1:14" x14ac:dyDescent="0.2">
      <c r="A225" s="36">
        <v>0</v>
      </c>
      <c r="B225" s="32">
        <v>0</v>
      </c>
      <c r="C225" s="33">
        <v>0</v>
      </c>
      <c r="D225" s="33">
        <v>0</v>
      </c>
      <c r="E225" s="32"/>
      <c r="F225" s="32">
        <f>Data!B216</f>
        <v>0</v>
      </c>
      <c r="G225" s="32">
        <f>Data!C216</f>
        <v>0</v>
      </c>
      <c r="H225" s="33">
        <f>Data!D216</f>
        <v>0</v>
      </c>
      <c r="I225" s="33">
        <f>Data!H216</f>
        <v>0</v>
      </c>
      <c r="J225" s="32" t="s">
        <v>85</v>
      </c>
      <c r="K225" s="32">
        <v>0</v>
      </c>
      <c r="L225" s="32" t="s">
        <v>85</v>
      </c>
      <c r="M225" s="32">
        <v>0</v>
      </c>
      <c r="N225" s="42" t="s">
        <v>85</v>
      </c>
    </row>
    <row r="226" spans="1:14" x14ac:dyDescent="0.2">
      <c r="A226" s="36">
        <v>0</v>
      </c>
      <c r="B226" s="32">
        <v>0</v>
      </c>
      <c r="C226" s="33">
        <v>0</v>
      </c>
      <c r="D226" s="33">
        <v>0</v>
      </c>
      <c r="E226" s="32"/>
      <c r="F226" s="32">
        <f>Data!B217</f>
        <v>0</v>
      </c>
      <c r="G226" s="32">
        <f>Data!C217</f>
        <v>0</v>
      </c>
      <c r="H226" s="33">
        <f>Data!D217</f>
        <v>0</v>
      </c>
      <c r="I226" s="33">
        <f>Data!H217</f>
        <v>0</v>
      </c>
      <c r="J226" s="32" t="s">
        <v>85</v>
      </c>
      <c r="K226" s="32">
        <v>0</v>
      </c>
      <c r="L226" s="32" t="s">
        <v>85</v>
      </c>
      <c r="M226" s="32">
        <v>0</v>
      </c>
      <c r="N226" s="42" t="s">
        <v>85</v>
      </c>
    </row>
    <row r="227" spans="1:14" x14ac:dyDescent="0.2">
      <c r="A227" s="36">
        <v>0</v>
      </c>
      <c r="B227" s="32">
        <v>0</v>
      </c>
      <c r="C227" s="33">
        <v>0</v>
      </c>
      <c r="D227" s="33">
        <v>0</v>
      </c>
      <c r="E227" s="32"/>
      <c r="F227" s="32">
        <f>Data!B218</f>
        <v>0</v>
      </c>
      <c r="G227" s="32">
        <f>Data!C218</f>
        <v>0</v>
      </c>
      <c r="H227" s="33">
        <f>Data!D218</f>
        <v>0</v>
      </c>
      <c r="I227" s="33">
        <f>Data!H218</f>
        <v>0</v>
      </c>
      <c r="J227" s="32" t="s">
        <v>85</v>
      </c>
      <c r="K227" s="32">
        <v>0</v>
      </c>
      <c r="L227" s="32" t="s">
        <v>85</v>
      </c>
      <c r="M227" s="32">
        <v>0</v>
      </c>
      <c r="N227" s="42" t="s">
        <v>85</v>
      </c>
    </row>
    <row r="228" spans="1:14" x14ac:dyDescent="0.2">
      <c r="A228" s="36">
        <v>0</v>
      </c>
      <c r="B228" s="32">
        <v>0</v>
      </c>
      <c r="C228" s="33">
        <v>0</v>
      </c>
      <c r="D228" s="33">
        <v>0</v>
      </c>
      <c r="E228" s="32"/>
      <c r="F228" s="32">
        <f>Data!B219</f>
        <v>0</v>
      </c>
      <c r="G228" s="32">
        <f>Data!C219</f>
        <v>0</v>
      </c>
      <c r="H228" s="33">
        <f>Data!D219</f>
        <v>0</v>
      </c>
      <c r="I228" s="33">
        <f>Data!H219</f>
        <v>0</v>
      </c>
      <c r="J228" s="32" t="s">
        <v>85</v>
      </c>
      <c r="K228" s="32">
        <v>0</v>
      </c>
      <c r="L228" s="32" t="s">
        <v>85</v>
      </c>
      <c r="M228" s="32">
        <v>0</v>
      </c>
      <c r="N228" s="42" t="s">
        <v>85</v>
      </c>
    </row>
    <row r="229" spans="1:14" x14ac:dyDescent="0.2">
      <c r="A229" s="36">
        <v>0</v>
      </c>
      <c r="B229" s="32">
        <v>0</v>
      </c>
      <c r="C229" s="33">
        <v>0</v>
      </c>
      <c r="D229" s="33">
        <v>0</v>
      </c>
      <c r="E229" s="32"/>
      <c r="F229" s="32">
        <f>Data!B220</f>
        <v>0</v>
      </c>
      <c r="G229" s="32">
        <f>Data!C220</f>
        <v>0</v>
      </c>
      <c r="H229" s="33">
        <f>Data!D220</f>
        <v>0</v>
      </c>
      <c r="I229" s="33">
        <f>Data!H220</f>
        <v>0</v>
      </c>
      <c r="J229" s="32" t="s">
        <v>85</v>
      </c>
      <c r="K229" s="32">
        <v>0</v>
      </c>
      <c r="L229" s="32" t="s">
        <v>85</v>
      </c>
      <c r="M229" s="32">
        <v>0</v>
      </c>
      <c r="N229" s="42" t="s">
        <v>85</v>
      </c>
    </row>
    <row r="230" spans="1:14" x14ac:dyDescent="0.2">
      <c r="A230" s="36">
        <v>0</v>
      </c>
      <c r="B230" s="32">
        <v>0</v>
      </c>
      <c r="C230" s="33">
        <v>0</v>
      </c>
      <c r="D230" s="33">
        <v>0</v>
      </c>
      <c r="E230" s="32"/>
      <c r="F230" s="32">
        <f>Data!B221</f>
        <v>0</v>
      </c>
      <c r="G230" s="32">
        <f>Data!C221</f>
        <v>0</v>
      </c>
      <c r="H230" s="33">
        <f>Data!D221</f>
        <v>0</v>
      </c>
      <c r="I230" s="33">
        <f>Data!H221</f>
        <v>0</v>
      </c>
      <c r="J230" s="32" t="s">
        <v>85</v>
      </c>
      <c r="K230" s="32">
        <v>0</v>
      </c>
      <c r="L230" s="32" t="s">
        <v>85</v>
      </c>
      <c r="M230" s="32">
        <v>0</v>
      </c>
      <c r="N230" s="42" t="s">
        <v>85</v>
      </c>
    </row>
    <row r="231" spans="1:14" x14ac:dyDescent="0.2">
      <c r="A231" s="36">
        <v>0</v>
      </c>
      <c r="B231" s="32">
        <v>0</v>
      </c>
      <c r="C231" s="33">
        <v>0</v>
      </c>
      <c r="D231" s="33">
        <v>0</v>
      </c>
      <c r="E231" s="32"/>
      <c r="F231" s="32">
        <f>Data!B222</f>
        <v>0</v>
      </c>
      <c r="G231" s="32">
        <f>Data!C222</f>
        <v>0</v>
      </c>
      <c r="H231" s="33">
        <f>Data!D222</f>
        <v>0</v>
      </c>
      <c r="I231" s="33">
        <f>Data!H222</f>
        <v>0</v>
      </c>
      <c r="J231" s="32" t="s">
        <v>85</v>
      </c>
      <c r="K231" s="32">
        <v>0</v>
      </c>
      <c r="L231" s="32" t="s">
        <v>85</v>
      </c>
      <c r="M231" s="32">
        <v>0</v>
      </c>
      <c r="N231" s="42" t="s">
        <v>85</v>
      </c>
    </row>
    <row r="232" spans="1:14" x14ac:dyDescent="0.2">
      <c r="A232" s="36">
        <v>0</v>
      </c>
      <c r="B232" s="32">
        <v>0</v>
      </c>
      <c r="C232" s="33">
        <v>0</v>
      </c>
      <c r="D232" s="33">
        <v>0</v>
      </c>
      <c r="E232" s="32"/>
      <c r="F232" s="32">
        <f>Data!B223</f>
        <v>0</v>
      </c>
      <c r="G232" s="32">
        <f>Data!C223</f>
        <v>0</v>
      </c>
      <c r="H232" s="33">
        <f>Data!D223</f>
        <v>0</v>
      </c>
      <c r="I232" s="33">
        <f>Data!H223</f>
        <v>0</v>
      </c>
      <c r="J232" s="32" t="s">
        <v>85</v>
      </c>
      <c r="K232" s="32">
        <v>0</v>
      </c>
      <c r="L232" s="32" t="s">
        <v>85</v>
      </c>
      <c r="M232" s="32">
        <v>0</v>
      </c>
      <c r="N232" s="42" t="s">
        <v>85</v>
      </c>
    </row>
    <row r="233" spans="1:14" x14ac:dyDescent="0.2">
      <c r="A233" s="36">
        <v>0</v>
      </c>
      <c r="B233" s="32">
        <v>0</v>
      </c>
      <c r="C233" s="33">
        <v>0</v>
      </c>
      <c r="D233" s="33">
        <v>0</v>
      </c>
      <c r="E233" s="32"/>
      <c r="F233" s="32">
        <f>Data!B224</f>
        <v>0</v>
      </c>
      <c r="G233" s="32">
        <f>Data!C224</f>
        <v>0</v>
      </c>
      <c r="H233" s="33">
        <f>Data!D224</f>
        <v>0</v>
      </c>
      <c r="I233" s="33">
        <f>Data!H224</f>
        <v>0</v>
      </c>
      <c r="J233" s="32" t="s">
        <v>85</v>
      </c>
      <c r="K233" s="32">
        <v>0</v>
      </c>
      <c r="L233" s="32" t="s">
        <v>85</v>
      </c>
      <c r="M233" s="32">
        <v>0</v>
      </c>
      <c r="N233" s="42" t="s">
        <v>85</v>
      </c>
    </row>
    <row r="234" spans="1:14" x14ac:dyDescent="0.2">
      <c r="A234" s="36">
        <v>0</v>
      </c>
      <c r="B234" s="32">
        <v>0</v>
      </c>
      <c r="C234" s="33">
        <v>0</v>
      </c>
      <c r="D234" s="33">
        <v>0</v>
      </c>
      <c r="E234" s="32"/>
      <c r="F234" s="32">
        <f>Data!B225</f>
        <v>0</v>
      </c>
      <c r="G234" s="32">
        <f>Data!C225</f>
        <v>0</v>
      </c>
      <c r="H234" s="33">
        <f>Data!D225</f>
        <v>0</v>
      </c>
      <c r="I234" s="33">
        <f>Data!H225</f>
        <v>0</v>
      </c>
      <c r="J234" s="32" t="s">
        <v>85</v>
      </c>
      <c r="K234" s="32">
        <v>0</v>
      </c>
      <c r="L234" s="32" t="s">
        <v>85</v>
      </c>
      <c r="M234" s="32">
        <v>0</v>
      </c>
      <c r="N234" s="42" t="s">
        <v>85</v>
      </c>
    </row>
    <row r="235" spans="1:14" x14ac:dyDescent="0.2">
      <c r="A235" s="36">
        <v>0</v>
      </c>
      <c r="B235" s="32">
        <v>0</v>
      </c>
      <c r="C235" s="33">
        <v>0</v>
      </c>
      <c r="D235" s="33">
        <v>0</v>
      </c>
      <c r="E235" s="32"/>
      <c r="F235" s="32">
        <f>Data!B226</f>
        <v>0</v>
      </c>
      <c r="G235" s="32">
        <f>Data!C226</f>
        <v>0</v>
      </c>
      <c r="H235" s="33">
        <f>Data!D226</f>
        <v>0</v>
      </c>
      <c r="I235" s="33">
        <f>Data!H226</f>
        <v>0</v>
      </c>
      <c r="J235" s="32" t="s">
        <v>85</v>
      </c>
      <c r="K235" s="32">
        <v>0</v>
      </c>
      <c r="L235" s="32" t="s">
        <v>85</v>
      </c>
      <c r="M235" s="32">
        <v>0</v>
      </c>
      <c r="N235" s="42" t="s">
        <v>85</v>
      </c>
    </row>
    <row r="236" spans="1:14" x14ac:dyDescent="0.2">
      <c r="A236" s="36">
        <v>0</v>
      </c>
      <c r="B236" s="32">
        <v>0</v>
      </c>
      <c r="C236" s="33">
        <v>0</v>
      </c>
      <c r="D236" s="33">
        <v>0</v>
      </c>
      <c r="E236" s="32"/>
      <c r="F236" s="32">
        <f>Data!B227</f>
        <v>0</v>
      </c>
      <c r="G236" s="32">
        <f>Data!C227</f>
        <v>0</v>
      </c>
      <c r="H236" s="33">
        <f>Data!D227</f>
        <v>0</v>
      </c>
      <c r="I236" s="33">
        <f>Data!H227</f>
        <v>0</v>
      </c>
      <c r="J236" s="32" t="s">
        <v>85</v>
      </c>
      <c r="K236" s="32">
        <v>0</v>
      </c>
      <c r="L236" s="32" t="s">
        <v>85</v>
      </c>
      <c r="M236" s="32">
        <v>0</v>
      </c>
      <c r="N236" s="42" t="s">
        <v>85</v>
      </c>
    </row>
    <row r="237" spans="1:14" x14ac:dyDescent="0.2">
      <c r="A237" s="36">
        <v>0</v>
      </c>
      <c r="B237" s="32">
        <v>0</v>
      </c>
      <c r="C237" s="33">
        <v>0</v>
      </c>
      <c r="D237" s="33">
        <v>0</v>
      </c>
      <c r="E237" s="32"/>
      <c r="F237" s="32">
        <f>Data!B228</f>
        <v>0</v>
      </c>
      <c r="G237" s="32">
        <f>Data!C228</f>
        <v>0</v>
      </c>
      <c r="H237" s="33">
        <f>Data!D228</f>
        <v>0</v>
      </c>
      <c r="I237" s="33">
        <f>Data!H228</f>
        <v>0</v>
      </c>
      <c r="J237" s="32" t="s">
        <v>85</v>
      </c>
      <c r="K237" s="32">
        <v>0</v>
      </c>
      <c r="L237" s="32" t="s">
        <v>85</v>
      </c>
      <c r="M237" s="32">
        <v>0</v>
      </c>
      <c r="N237" s="42" t="s">
        <v>85</v>
      </c>
    </row>
    <row r="238" spans="1:14" x14ac:dyDescent="0.2">
      <c r="A238" s="36">
        <v>0</v>
      </c>
      <c r="B238" s="32">
        <v>0</v>
      </c>
      <c r="C238" s="33">
        <v>0</v>
      </c>
      <c r="D238" s="33">
        <v>0</v>
      </c>
      <c r="E238" s="32"/>
      <c r="F238" s="32">
        <f>Data!B229</f>
        <v>0</v>
      </c>
      <c r="G238" s="32">
        <f>Data!C229</f>
        <v>0</v>
      </c>
      <c r="H238" s="33">
        <f>Data!D229</f>
        <v>0</v>
      </c>
      <c r="I238" s="33">
        <f>Data!H229</f>
        <v>0</v>
      </c>
      <c r="J238" s="32" t="s">
        <v>85</v>
      </c>
      <c r="K238" s="32">
        <v>0</v>
      </c>
      <c r="L238" s="32" t="s">
        <v>85</v>
      </c>
      <c r="M238" s="32">
        <v>0</v>
      </c>
      <c r="N238" s="42" t="s">
        <v>85</v>
      </c>
    </row>
    <row r="239" spans="1:14" x14ac:dyDescent="0.2">
      <c r="A239" s="36">
        <v>0</v>
      </c>
      <c r="B239" s="32">
        <v>0</v>
      </c>
      <c r="C239" s="33">
        <v>0</v>
      </c>
      <c r="D239" s="33">
        <v>0</v>
      </c>
      <c r="E239" s="32"/>
      <c r="F239" s="32">
        <f>Data!B230</f>
        <v>0</v>
      </c>
      <c r="G239" s="32">
        <f>Data!C230</f>
        <v>0</v>
      </c>
      <c r="H239" s="33">
        <f>Data!D230</f>
        <v>0</v>
      </c>
      <c r="I239" s="33">
        <f>Data!H230</f>
        <v>0</v>
      </c>
      <c r="J239" s="32" t="s">
        <v>85</v>
      </c>
      <c r="K239" s="32">
        <v>0</v>
      </c>
      <c r="L239" s="32" t="s">
        <v>85</v>
      </c>
      <c r="M239" s="32">
        <v>0</v>
      </c>
      <c r="N239" s="42" t="s">
        <v>85</v>
      </c>
    </row>
    <row r="240" spans="1:14" x14ac:dyDescent="0.2">
      <c r="A240" s="36">
        <v>0</v>
      </c>
      <c r="B240" s="32">
        <v>0</v>
      </c>
      <c r="C240" s="33">
        <v>0</v>
      </c>
      <c r="D240" s="33">
        <v>0</v>
      </c>
      <c r="E240" s="32"/>
      <c r="F240" s="32">
        <f>Data!B231</f>
        <v>0</v>
      </c>
      <c r="G240" s="32">
        <f>Data!C231</f>
        <v>0</v>
      </c>
      <c r="H240" s="33">
        <f>Data!D231</f>
        <v>0</v>
      </c>
      <c r="I240" s="33">
        <f>Data!H231</f>
        <v>0</v>
      </c>
      <c r="J240" s="32" t="s">
        <v>85</v>
      </c>
      <c r="K240" s="32">
        <v>0</v>
      </c>
      <c r="L240" s="32" t="s">
        <v>85</v>
      </c>
      <c r="M240" s="32">
        <v>0</v>
      </c>
      <c r="N240" s="42" t="s">
        <v>85</v>
      </c>
    </row>
    <row r="241" spans="1:14" x14ac:dyDescent="0.2">
      <c r="A241" s="36">
        <v>0</v>
      </c>
      <c r="B241" s="32">
        <v>0</v>
      </c>
      <c r="C241" s="33">
        <v>0</v>
      </c>
      <c r="D241" s="33">
        <v>0</v>
      </c>
      <c r="E241" s="32"/>
      <c r="F241" s="32">
        <f>Data!B232</f>
        <v>0</v>
      </c>
      <c r="G241" s="32">
        <f>Data!C232</f>
        <v>0</v>
      </c>
      <c r="H241" s="33">
        <f>Data!D232</f>
        <v>0</v>
      </c>
      <c r="I241" s="33">
        <f>Data!H232</f>
        <v>0</v>
      </c>
      <c r="J241" s="32" t="s">
        <v>85</v>
      </c>
      <c r="K241" s="32">
        <v>0</v>
      </c>
      <c r="L241" s="32" t="s">
        <v>85</v>
      </c>
      <c r="M241" s="32">
        <v>0</v>
      </c>
      <c r="N241" s="42" t="s">
        <v>85</v>
      </c>
    </row>
    <row r="242" spans="1:14" x14ac:dyDescent="0.2">
      <c r="A242" s="36">
        <v>0</v>
      </c>
      <c r="B242" s="32">
        <v>0</v>
      </c>
      <c r="C242" s="33">
        <v>0</v>
      </c>
      <c r="D242" s="33">
        <v>0</v>
      </c>
      <c r="E242" s="32"/>
      <c r="F242" s="32">
        <f>Data!B233</f>
        <v>0</v>
      </c>
      <c r="G242" s="32">
        <f>Data!C233</f>
        <v>0</v>
      </c>
      <c r="H242" s="33">
        <f>Data!D233</f>
        <v>0</v>
      </c>
      <c r="I242" s="33">
        <f>Data!H233</f>
        <v>0</v>
      </c>
      <c r="J242" s="32" t="s">
        <v>85</v>
      </c>
      <c r="K242" s="32">
        <v>0</v>
      </c>
      <c r="L242" s="32" t="s">
        <v>85</v>
      </c>
      <c r="M242" s="32">
        <v>0</v>
      </c>
      <c r="N242" s="42" t="s">
        <v>85</v>
      </c>
    </row>
    <row r="243" spans="1:14" x14ac:dyDescent="0.2">
      <c r="A243" s="36">
        <v>0</v>
      </c>
      <c r="B243" s="32">
        <v>0</v>
      </c>
      <c r="C243" s="33">
        <v>0</v>
      </c>
      <c r="D243" s="33">
        <v>0</v>
      </c>
      <c r="E243" s="32"/>
      <c r="F243" s="32">
        <f>Data!B234</f>
        <v>0</v>
      </c>
      <c r="G243" s="32">
        <f>Data!C234</f>
        <v>0</v>
      </c>
      <c r="H243" s="33">
        <f>Data!D234</f>
        <v>0</v>
      </c>
      <c r="I243" s="33">
        <f>Data!H234</f>
        <v>0</v>
      </c>
      <c r="J243" s="32" t="s">
        <v>85</v>
      </c>
      <c r="K243" s="32">
        <v>0</v>
      </c>
      <c r="L243" s="32" t="s">
        <v>85</v>
      </c>
      <c r="M243" s="32">
        <v>0</v>
      </c>
      <c r="N243" s="42" t="s">
        <v>85</v>
      </c>
    </row>
    <row r="244" spans="1:14" x14ac:dyDescent="0.2">
      <c r="A244" s="36">
        <v>0</v>
      </c>
      <c r="B244" s="32">
        <v>0</v>
      </c>
      <c r="C244" s="33">
        <v>0</v>
      </c>
      <c r="D244" s="33">
        <v>0</v>
      </c>
      <c r="E244" s="32"/>
      <c r="F244" s="32">
        <f>Data!B235</f>
        <v>0</v>
      </c>
      <c r="G244" s="32">
        <f>Data!C235</f>
        <v>0</v>
      </c>
      <c r="H244" s="33">
        <f>Data!D235</f>
        <v>0</v>
      </c>
      <c r="I244" s="33">
        <f>Data!H235</f>
        <v>0</v>
      </c>
      <c r="J244" s="32" t="s">
        <v>85</v>
      </c>
      <c r="K244" s="32">
        <v>0</v>
      </c>
      <c r="L244" s="32" t="s">
        <v>85</v>
      </c>
      <c r="M244" s="32">
        <v>0</v>
      </c>
      <c r="N244" s="42" t="s">
        <v>85</v>
      </c>
    </row>
    <row r="245" spans="1:14" x14ac:dyDescent="0.2">
      <c r="A245" s="36">
        <v>0</v>
      </c>
      <c r="B245" s="32">
        <v>0</v>
      </c>
      <c r="C245" s="33">
        <v>0</v>
      </c>
      <c r="D245" s="33">
        <v>0</v>
      </c>
      <c r="E245" s="32"/>
      <c r="F245" s="32">
        <f>Data!B236</f>
        <v>0</v>
      </c>
      <c r="G245" s="32">
        <f>Data!C236</f>
        <v>0</v>
      </c>
      <c r="H245" s="33">
        <f>Data!D236</f>
        <v>0</v>
      </c>
      <c r="I245" s="33">
        <f>Data!H236</f>
        <v>0</v>
      </c>
      <c r="J245" s="32" t="s">
        <v>85</v>
      </c>
      <c r="K245" s="32">
        <v>0</v>
      </c>
      <c r="L245" s="32" t="s">
        <v>85</v>
      </c>
      <c r="M245" s="32">
        <v>0</v>
      </c>
      <c r="N245" s="42" t="s">
        <v>85</v>
      </c>
    </row>
    <row r="246" spans="1:14" x14ac:dyDescent="0.2">
      <c r="A246" s="36">
        <v>0</v>
      </c>
      <c r="B246" s="32">
        <v>0</v>
      </c>
      <c r="C246" s="33">
        <v>0</v>
      </c>
      <c r="D246" s="33">
        <v>0</v>
      </c>
      <c r="E246" s="32"/>
      <c r="F246" s="32">
        <f>Data!B237</f>
        <v>0</v>
      </c>
      <c r="G246" s="32">
        <f>Data!C237</f>
        <v>0</v>
      </c>
      <c r="H246" s="33">
        <f>Data!D237</f>
        <v>0</v>
      </c>
      <c r="I246" s="33">
        <f>Data!H237</f>
        <v>0</v>
      </c>
      <c r="J246" s="32" t="s">
        <v>85</v>
      </c>
      <c r="K246" s="32">
        <v>0</v>
      </c>
      <c r="L246" s="32" t="s">
        <v>85</v>
      </c>
      <c r="M246" s="32">
        <v>0</v>
      </c>
      <c r="N246" s="42" t="s">
        <v>85</v>
      </c>
    </row>
    <row r="247" spans="1:14" x14ac:dyDescent="0.2">
      <c r="A247" s="36">
        <v>0</v>
      </c>
      <c r="B247" s="32">
        <v>0</v>
      </c>
      <c r="C247" s="33">
        <v>0</v>
      </c>
      <c r="D247" s="33">
        <v>0</v>
      </c>
      <c r="E247" s="32"/>
      <c r="F247" s="32">
        <f>Data!B238</f>
        <v>0</v>
      </c>
      <c r="G247" s="32">
        <f>Data!C238</f>
        <v>0</v>
      </c>
      <c r="H247" s="33">
        <f>Data!D238</f>
        <v>0</v>
      </c>
      <c r="I247" s="33">
        <f>Data!H238</f>
        <v>0</v>
      </c>
      <c r="J247" s="32" t="s">
        <v>85</v>
      </c>
      <c r="K247" s="32">
        <v>0</v>
      </c>
      <c r="L247" s="32" t="s">
        <v>85</v>
      </c>
      <c r="M247" s="32">
        <v>0</v>
      </c>
      <c r="N247" s="42" t="s">
        <v>85</v>
      </c>
    </row>
    <row r="248" spans="1:14" x14ac:dyDescent="0.2">
      <c r="A248" s="36">
        <v>0</v>
      </c>
      <c r="B248" s="32">
        <v>0</v>
      </c>
      <c r="C248" s="33">
        <v>0</v>
      </c>
      <c r="D248" s="33">
        <v>0</v>
      </c>
      <c r="E248" s="32"/>
      <c r="F248" s="32">
        <f>Data!B239</f>
        <v>0</v>
      </c>
      <c r="G248" s="32">
        <f>Data!C239</f>
        <v>0</v>
      </c>
      <c r="H248" s="33">
        <f>Data!D239</f>
        <v>0</v>
      </c>
      <c r="I248" s="33">
        <f>Data!H239</f>
        <v>0</v>
      </c>
      <c r="J248" s="32" t="s">
        <v>85</v>
      </c>
      <c r="K248" s="32">
        <v>0</v>
      </c>
      <c r="L248" s="32" t="s">
        <v>85</v>
      </c>
      <c r="M248" s="32">
        <v>0</v>
      </c>
      <c r="N248" s="42" t="s">
        <v>85</v>
      </c>
    </row>
    <row r="249" spans="1:14" x14ac:dyDescent="0.2">
      <c r="A249" s="36">
        <v>0</v>
      </c>
      <c r="B249" s="32">
        <v>0</v>
      </c>
      <c r="C249" s="33">
        <v>0</v>
      </c>
      <c r="D249" s="33">
        <v>0</v>
      </c>
      <c r="E249" s="32"/>
      <c r="F249" s="32">
        <f>Data!B240</f>
        <v>0</v>
      </c>
      <c r="G249" s="32">
        <f>Data!C240</f>
        <v>0</v>
      </c>
      <c r="H249" s="33">
        <f>Data!D240</f>
        <v>0</v>
      </c>
      <c r="I249" s="33">
        <f>Data!H240</f>
        <v>0</v>
      </c>
      <c r="J249" s="32" t="s">
        <v>85</v>
      </c>
      <c r="K249" s="32">
        <v>0</v>
      </c>
      <c r="L249" s="32" t="s">
        <v>85</v>
      </c>
      <c r="M249" s="32">
        <v>0</v>
      </c>
      <c r="N249" s="42" t="s">
        <v>85</v>
      </c>
    </row>
    <row r="250" spans="1:14" x14ac:dyDescent="0.2">
      <c r="A250" s="36">
        <v>0</v>
      </c>
      <c r="B250" s="32">
        <v>0</v>
      </c>
      <c r="C250" s="33">
        <v>0</v>
      </c>
      <c r="D250" s="33">
        <v>0</v>
      </c>
      <c r="E250" s="32"/>
      <c r="F250" s="32">
        <f>Data!B241</f>
        <v>0</v>
      </c>
      <c r="G250" s="32">
        <f>Data!C241</f>
        <v>0</v>
      </c>
      <c r="H250" s="33">
        <f>Data!D241</f>
        <v>0</v>
      </c>
      <c r="I250" s="33">
        <f>Data!H241</f>
        <v>0</v>
      </c>
      <c r="J250" s="32" t="s">
        <v>85</v>
      </c>
      <c r="K250" s="32">
        <v>0</v>
      </c>
      <c r="L250" s="32" t="s">
        <v>85</v>
      </c>
      <c r="M250" s="32">
        <v>0</v>
      </c>
      <c r="N250" s="42" t="s">
        <v>85</v>
      </c>
    </row>
    <row r="251" spans="1:14" x14ac:dyDescent="0.2">
      <c r="A251" s="36">
        <v>0</v>
      </c>
      <c r="B251" s="32">
        <v>0</v>
      </c>
      <c r="C251" s="33">
        <v>0</v>
      </c>
      <c r="D251" s="33">
        <v>0</v>
      </c>
      <c r="E251" s="32"/>
      <c r="F251" s="32">
        <f>Data!B242</f>
        <v>0</v>
      </c>
      <c r="G251" s="32">
        <f>Data!C242</f>
        <v>0</v>
      </c>
      <c r="H251" s="33">
        <f>Data!D242</f>
        <v>0</v>
      </c>
      <c r="I251" s="33">
        <f>Data!H242</f>
        <v>0</v>
      </c>
      <c r="J251" s="32" t="s">
        <v>85</v>
      </c>
      <c r="K251" s="32">
        <v>0</v>
      </c>
      <c r="L251" s="32" t="s">
        <v>85</v>
      </c>
      <c r="M251" s="32">
        <v>0</v>
      </c>
      <c r="N251" s="42" t="s">
        <v>85</v>
      </c>
    </row>
    <row r="252" spans="1:14" ht="13.5" thickBot="1" x14ac:dyDescent="0.25">
      <c r="A252" s="37">
        <v>0</v>
      </c>
      <c r="B252" s="34">
        <v>0</v>
      </c>
      <c r="C252" s="35">
        <v>0</v>
      </c>
      <c r="D252" s="35">
        <v>0</v>
      </c>
      <c r="E252" s="34"/>
      <c r="F252" s="34">
        <f>Data!B243</f>
        <v>0</v>
      </c>
      <c r="G252" s="34">
        <f>Data!C243</f>
        <v>0</v>
      </c>
      <c r="H252" s="35">
        <f>Data!D243</f>
        <v>0</v>
      </c>
      <c r="I252" s="35">
        <f>Data!H243</f>
        <v>0</v>
      </c>
      <c r="J252" s="34" t="s">
        <v>85</v>
      </c>
      <c r="K252" s="34">
        <v>0</v>
      </c>
      <c r="L252" s="34" t="s">
        <v>85</v>
      </c>
      <c r="M252" s="34">
        <v>0</v>
      </c>
      <c r="N252" s="43" t="s">
        <v>85</v>
      </c>
    </row>
  </sheetData>
  <autoFilter ref="A10:I192"/>
  <mergeCells count="1">
    <mergeCell ref="A3:J8"/>
  </mergeCells>
  <phoneticPr fontId="3"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1B0A573E26F844BB93A73752B2593F" ma:contentTypeVersion="2" ma:contentTypeDescription="Create a new document." ma:contentTypeScope="" ma:versionID="1a1c36a7f5f79268111172eb21521436">
  <xsd:schema xmlns:xsd="http://www.w3.org/2001/XMLSchema" xmlns:xs="http://www.w3.org/2001/XMLSchema" xmlns:p="http://schemas.microsoft.com/office/2006/metadata/properties" xmlns:ns1="http://schemas.microsoft.com/sharepoint/v3" targetNamespace="http://schemas.microsoft.com/office/2006/metadata/properties" ma:root="true" ma:fieldsID="aa3ab6264f52b46d1dcd18477c82fb1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97CD5A-F35D-42CE-8759-4510377F1F63}">
  <ds:schemaRef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C72E7D4D-0641-4F14-9102-A69AC9F1FD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968EDB-7CFB-4F18-B99A-93E45FBF42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Data</vt:lpstr>
      <vt:lpstr>Calculator</vt:lpstr>
      <vt:lpstr>Summary</vt:lpstr>
      <vt:lpstr>Sheet1</vt:lpstr>
      <vt:lpstr>Instructions!Print_Area</vt:lpstr>
      <vt:lpstr>Summary!Print_Area</vt:lpstr>
      <vt:lpstr>Calculator!Print_Titles</vt:lpstr>
    </vt:vector>
  </TitlesOfParts>
  <Company>Essex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essexcc.desktopa</dc:creator>
  <cp:lastModifiedBy>Denise Howes</cp:lastModifiedBy>
  <cp:lastPrinted>2020-03-11T16:04:56Z</cp:lastPrinted>
  <dcterms:created xsi:type="dcterms:W3CDTF">2005-02-04T14:45:34Z</dcterms:created>
  <dcterms:modified xsi:type="dcterms:W3CDTF">2020-03-12T15:18:08Z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0x010100601B0A573E26F844BB93A73752B2593F</vt:lpwstr>
  </property>
  <property fmtid="{D5CDD505-2E9C-101B-9397-08002B2CF9AE}" pid="3" name="TemplateUrl">
    <vt:lpwstr/>
  </property>
  <property fmtid="{D5CDD505-2E9C-101B-9397-08002B2CF9AE}" pid="4" name="Order">
    <vt:r8>8000</vt:r8>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y fmtid="{D5CDD505-2E9C-101B-9397-08002B2CF9AE}" pid="9" name="SV_QUERY_LIST_4F35BF76-6C0D-4D9B-82B2-816C12CF3733">
    <vt:lpwstr>empty_477D106A-C0D6-4607-AEBD-E2C9D60EA279</vt:lpwstr>
  </property>
  <property fmtid="{D5CDD505-2E9C-101B-9397-08002B2CF9AE}" pid="10" name="SharedWithUsers">
    <vt:lpwstr/>
  </property>
</Properties>
</file>